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75" yWindow="270" windowWidth="14820" windowHeight="11175" tabRatio="932" activeTab="1"/>
  </bookViews>
  <sheets>
    <sheet name="ReadMe" sheetId="9" r:id="rId1"/>
    <sheet name="AverageHoursWorked" sheetId="1" r:id="rId2"/>
    <sheet name="Fig 3. h" sheetId="7" r:id="rId3"/>
    <sheet name="Fig 4. h" sheetId="8" r:id="rId4"/>
    <sheet name="Data1" sheetId="2" r:id="rId5"/>
    <sheet name="Data1b" sheetId="17" r:id="rId6"/>
    <sheet name="Data2" sheetId="3" r:id="rId7"/>
    <sheet name="Data3" sheetId="4" r:id="rId8"/>
    <sheet name="LaborProductivity" sheetId="10" r:id="rId9"/>
    <sheet name="Fig 1. Y_N" sheetId="12" r:id="rId10"/>
    <sheet name="Fig 2. Y_N" sheetId="13" r:id="rId11"/>
    <sheet name="Fig 5. Y_N" sheetId="14" r:id="rId12"/>
    <sheet name="Fig 6. Y_H" sheetId="15" r:id="rId13"/>
    <sheet name="Fig 7. Y_H" sheetId="16" r:id="rId14"/>
  </sheets>
  <calcPr calcId="125725"/>
</workbook>
</file>

<file path=xl/calcChain.xml><?xml version="1.0" encoding="utf-8"?>
<calcChain xmlns="http://schemas.openxmlformats.org/spreadsheetml/2006/main">
  <c r="C253" i="1"/>
  <c r="D253" s="1"/>
  <c r="C254"/>
  <c r="D254" s="1"/>
  <c r="C255"/>
  <c r="D255" s="1"/>
  <c r="C256"/>
  <c r="D256" s="1"/>
  <c r="C257"/>
  <c r="D257" s="1"/>
  <c r="C258"/>
  <c r="D258" s="1"/>
  <c r="C259"/>
  <c r="D259" s="1"/>
  <c r="C260"/>
  <c r="D260" s="1"/>
  <c r="C261"/>
  <c r="D261" s="1"/>
  <c r="C262"/>
  <c r="D262" s="1"/>
  <c r="C263"/>
  <c r="D263" s="1"/>
  <c r="C264"/>
  <c r="D264" s="1"/>
  <c r="B253"/>
  <c r="B264"/>
  <c r="E264"/>
  <c r="N269" i="4"/>
  <c r="L269"/>
  <c r="L268"/>
  <c r="N268"/>
  <c r="G773" i="2"/>
  <c r="Z75" i="3"/>
  <c r="Z74"/>
  <c r="T75"/>
  <c r="T149"/>
  <c r="S149"/>
  <c r="P262" i="2"/>
  <c r="P51"/>
  <c r="G776"/>
  <c r="H773"/>
  <c r="H776"/>
  <c r="F264" i="1" l="1"/>
  <c r="H264" s="1"/>
  <c r="I264" s="1"/>
  <c r="N267" i="4"/>
  <c r="L267"/>
  <c r="N266"/>
  <c r="L266"/>
  <c r="N265"/>
  <c r="L265"/>
  <c r="N264"/>
  <c r="L264"/>
  <c r="N263"/>
  <c r="L263"/>
  <c r="N262"/>
  <c r="L262"/>
  <c r="N261"/>
  <c r="L261"/>
  <c r="N260"/>
  <c r="L260"/>
  <c r="N259"/>
  <c r="L259"/>
  <c r="N258"/>
  <c r="L258"/>
  <c r="N257"/>
  <c r="L257"/>
  <c r="N256"/>
  <c r="L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L220"/>
  <c r="N219" s="1"/>
  <c r="L219"/>
  <c r="N218"/>
  <c r="L218"/>
  <c r="N217"/>
  <c r="N216"/>
  <c r="L216"/>
  <c r="N215" s="1"/>
  <c r="L215"/>
  <c r="N214"/>
  <c r="L214"/>
  <c r="N213"/>
  <c r="N212"/>
  <c r="L212"/>
  <c r="N211" s="1"/>
  <c r="L211"/>
  <c r="N210"/>
  <c r="L210"/>
  <c r="N209"/>
  <c r="N208"/>
  <c r="L208"/>
  <c r="N207" s="1"/>
  <c r="L207"/>
  <c r="N206"/>
  <c r="L206"/>
  <c r="N205"/>
  <c r="N204"/>
  <c r="L204"/>
  <c r="N203" s="1"/>
  <c r="L203"/>
  <c r="N202"/>
  <c r="L202"/>
  <c r="N201"/>
  <c r="N200"/>
  <c r="L200"/>
  <c r="N199" s="1"/>
  <c r="L199"/>
  <c r="N198"/>
  <c r="L198"/>
  <c r="N197"/>
  <c r="N196"/>
  <c r="L196"/>
  <c r="N195" s="1"/>
  <c r="L195"/>
  <c r="N194"/>
  <c r="L194"/>
  <c r="N193"/>
  <c r="N192"/>
  <c r="L192"/>
  <c r="N191" s="1"/>
  <c r="L191"/>
  <c r="N190"/>
  <c r="L190"/>
  <c r="N189"/>
  <c r="N188"/>
  <c r="L188"/>
  <c r="N187" s="1"/>
  <c r="L187"/>
  <c r="N186"/>
  <c r="L186"/>
  <c r="N185"/>
  <c r="N184"/>
  <c r="L184"/>
  <c r="N183" s="1"/>
  <c r="L183"/>
  <c r="N182"/>
  <c r="L182"/>
  <c r="N181"/>
  <c r="N180" s="1"/>
  <c r="L180"/>
  <c r="N179"/>
  <c r="L179"/>
  <c r="N178"/>
  <c r="L178"/>
  <c r="N177"/>
  <c r="N176"/>
  <c r="L176"/>
  <c r="N175" s="1"/>
  <c r="L175"/>
  <c r="N174"/>
  <c r="L174"/>
  <c r="N173"/>
  <c r="N172"/>
  <c r="L172"/>
  <c r="N171"/>
  <c r="L171"/>
  <c r="N170"/>
  <c r="L170"/>
  <c r="N169"/>
  <c r="N168"/>
  <c r="L168"/>
  <c r="N167" s="1"/>
  <c r="L167"/>
  <c r="N166"/>
  <c r="L166"/>
  <c r="N165"/>
  <c r="N164"/>
  <c r="L164"/>
  <c r="N163" s="1"/>
  <c r="L163"/>
  <c r="N162"/>
  <c r="L162"/>
  <c r="N161"/>
  <c r="N160"/>
  <c r="L160"/>
  <c r="N159" s="1"/>
  <c r="L159"/>
  <c r="N158"/>
  <c r="L158"/>
  <c r="N157"/>
  <c r="N156"/>
  <c r="L156"/>
  <c r="N155"/>
  <c r="L155"/>
  <c r="N154"/>
  <c r="L154"/>
  <c r="N153"/>
  <c r="N152"/>
  <c r="L152"/>
  <c r="N151" s="1"/>
  <c r="L151"/>
  <c r="N150"/>
  <c r="L150"/>
  <c r="N149"/>
  <c r="N148"/>
  <c r="L148"/>
  <c r="N147" s="1"/>
  <c r="L147"/>
  <c r="N146"/>
  <c r="L146"/>
  <c r="N145"/>
  <c r="N144"/>
  <c r="L144"/>
  <c r="N143" s="1"/>
  <c r="L143"/>
  <c r="N142"/>
  <c r="L142"/>
  <c r="N141"/>
  <c r="N140"/>
  <c r="L140"/>
  <c r="N139" s="1"/>
  <c r="L139"/>
  <c r="N138"/>
  <c r="L138"/>
  <c r="N137"/>
  <c r="N136"/>
  <c r="L136"/>
  <c r="N135" s="1"/>
  <c r="L135"/>
  <c r="N134"/>
  <c r="L134"/>
  <c r="N133"/>
  <c r="N132"/>
  <c r="L132"/>
  <c r="N131" s="1"/>
  <c r="L131"/>
  <c r="N130"/>
  <c r="L130"/>
  <c r="N129"/>
  <c r="N128"/>
  <c r="L128"/>
  <c r="N127" s="1"/>
  <c r="L127"/>
  <c r="N126"/>
  <c r="L126"/>
  <c r="N125"/>
  <c r="N124"/>
  <c r="L124"/>
  <c r="N123" s="1"/>
  <c r="L123"/>
  <c r="N122"/>
  <c r="L122"/>
  <c r="N121"/>
  <c r="N120"/>
  <c r="L120"/>
  <c r="N119" s="1"/>
  <c r="L119"/>
  <c r="N118"/>
  <c r="L118"/>
  <c r="N117"/>
  <c r="N116"/>
  <c r="L116"/>
  <c r="N115" s="1"/>
  <c r="L115"/>
  <c r="N114"/>
  <c r="L114"/>
  <c r="N113"/>
  <c r="N112"/>
  <c r="L112"/>
  <c r="N111" s="1"/>
  <c r="L111"/>
  <c r="N110"/>
  <c r="L110"/>
  <c r="N109"/>
  <c r="N108"/>
  <c r="L108"/>
  <c r="N107" s="1"/>
  <c r="L107"/>
  <c r="N106"/>
  <c r="L106"/>
  <c r="N105"/>
  <c r="N104"/>
  <c r="L104"/>
  <c r="N103" s="1"/>
  <c r="L103"/>
  <c r="N102"/>
  <c r="L102"/>
  <c r="N101"/>
  <c r="N100"/>
  <c r="L100"/>
  <c r="N99" s="1"/>
  <c r="L99"/>
  <c r="N98"/>
  <c r="L98"/>
  <c r="N97"/>
  <c r="N96"/>
  <c r="L96"/>
  <c r="N95" s="1"/>
  <c r="L95"/>
  <c r="N94"/>
  <c r="L94"/>
  <c r="N93"/>
  <c r="N92"/>
  <c r="L92"/>
  <c r="N91" s="1"/>
  <c r="L91"/>
  <c r="N90"/>
  <c r="L90"/>
  <c r="N89"/>
  <c r="N88"/>
  <c r="L88"/>
  <c r="C88"/>
  <c r="B88"/>
  <c r="N87" s="1"/>
  <c r="L87"/>
  <c r="N86"/>
  <c r="L86"/>
  <c r="N85"/>
  <c r="N84"/>
  <c r="L84"/>
  <c r="N83" s="1"/>
  <c r="L83"/>
  <c r="N82"/>
  <c r="L82"/>
  <c r="N81"/>
  <c r="N80"/>
  <c r="L80"/>
  <c r="N79" s="1"/>
  <c r="L79"/>
  <c r="N78"/>
  <c r="L78"/>
  <c r="N77"/>
  <c r="N76"/>
  <c r="L76"/>
  <c r="N75" s="1"/>
  <c r="L75"/>
  <c r="N74"/>
  <c r="L74"/>
  <c r="N73"/>
  <c r="N72"/>
  <c r="L72"/>
  <c r="N71" s="1"/>
  <c r="L71"/>
  <c r="N70"/>
  <c r="L70"/>
  <c r="N69"/>
  <c r="C69"/>
  <c r="B69"/>
  <c r="N68"/>
  <c r="L68"/>
  <c r="C68"/>
  <c r="B68"/>
  <c r="N67" s="1"/>
  <c r="L67"/>
  <c r="C67"/>
  <c r="B67"/>
  <c r="N66"/>
  <c r="L66"/>
  <c r="N65"/>
  <c r="N64"/>
  <c r="L64"/>
  <c r="N63" s="1"/>
  <c r="L63"/>
  <c r="N62"/>
  <c r="L62"/>
  <c r="N61"/>
  <c r="N60"/>
  <c r="L60"/>
  <c r="N59" s="1"/>
  <c r="L59"/>
  <c r="J59"/>
  <c r="N58" s="1"/>
  <c r="L58"/>
  <c r="J58"/>
  <c r="N57"/>
  <c r="J57"/>
  <c r="N56"/>
  <c r="J56"/>
  <c r="N55"/>
  <c r="J55"/>
  <c r="N54"/>
  <c r="J54"/>
  <c r="N53"/>
  <c r="J53"/>
  <c r="N52"/>
  <c r="J52"/>
  <c r="N51"/>
  <c r="J51"/>
  <c r="N50"/>
  <c r="J50"/>
  <c r="N49"/>
  <c r="J49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 s="1"/>
  <c r="J27"/>
  <c r="N26"/>
  <c r="J26" s="1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 l="1"/>
  <c r="N10" l="1"/>
  <c r="J10"/>
  <c r="R149" i="3"/>
  <c r="X75" s="1"/>
  <c r="Q149"/>
  <c r="T148"/>
  <c r="S148"/>
  <c r="R148"/>
  <c r="Q148"/>
  <c r="T147"/>
  <c r="S147"/>
  <c r="R147"/>
  <c r="Q147"/>
  <c r="T146"/>
  <c r="S146"/>
  <c r="R146"/>
  <c r="Q146"/>
  <c r="T145"/>
  <c r="S145"/>
  <c r="R145"/>
  <c r="Q145"/>
  <c r="T144"/>
  <c r="S144"/>
  <c r="R144"/>
  <c r="Q144"/>
  <c r="T143"/>
  <c r="S143"/>
  <c r="R143"/>
  <c r="Q143"/>
  <c r="T142"/>
  <c r="S142"/>
  <c r="R142"/>
  <c r="Q142"/>
  <c r="T141"/>
  <c r="S141"/>
  <c r="R141"/>
  <c r="Q141"/>
  <c r="T140"/>
  <c r="S140"/>
  <c r="R140"/>
  <c r="Q140"/>
  <c r="T139"/>
  <c r="S139"/>
  <c r="R139"/>
  <c r="Q139"/>
  <c r="T138"/>
  <c r="S138"/>
  <c r="R138"/>
  <c r="Q138"/>
  <c r="T137"/>
  <c r="S137"/>
  <c r="R137"/>
  <c r="Q137"/>
  <c r="T136"/>
  <c r="S136"/>
  <c r="R136"/>
  <c r="Q136"/>
  <c r="T135"/>
  <c r="S135"/>
  <c r="R135"/>
  <c r="Q135"/>
  <c r="T134"/>
  <c r="S134"/>
  <c r="R134"/>
  <c r="Q134"/>
  <c r="T133"/>
  <c r="S133"/>
  <c r="R133"/>
  <c r="Q133"/>
  <c r="T132"/>
  <c r="S132"/>
  <c r="R132"/>
  <c r="Q132"/>
  <c r="T131"/>
  <c r="S131"/>
  <c r="R131"/>
  <c r="Q131"/>
  <c r="T130"/>
  <c r="S130"/>
  <c r="R130"/>
  <c r="Q130"/>
  <c r="T129"/>
  <c r="S129"/>
  <c r="R129"/>
  <c r="Q129"/>
  <c r="T128"/>
  <c r="S128"/>
  <c r="R128"/>
  <c r="Q128"/>
  <c r="T127"/>
  <c r="S127"/>
  <c r="R127"/>
  <c r="Q127"/>
  <c r="T126"/>
  <c r="S126"/>
  <c r="R126"/>
  <c r="Q126"/>
  <c r="T125"/>
  <c r="S125"/>
  <c r="R125"/>
  <c r="Q125"/>
  <c r="T124"/>
  <c r="S124"/>
  <c r="R124"/>
  <c r="Q124"/>
  <c r="T123"/>
  <c r="S123"/>
  <c r="R123"/>
  <c r="Q123"/>
  <c r="T122"/>
  <c r="S122"/>
  <c r="R122"/>
  <c r="Q122"/>
  <c r="T121"/>
  <c r="S121"/>
  <c r="R121"/>
  <c r="Q121"/>
  <c r="T120"/>
  <c r="S120"/>
  <c r="R120"/>
  <c r="Q120"/>
  <c r="T119"/>
  <c r="S119"/>
  <c r="R119"/>
  <c r="Q119"/>
  <c r="T118"/>
  <c r="S118"/>
  <c r="R118"/>
  <c r="Q118"/>
  <c r="T117"/>
  <c r="S117"/>
  <c r="R117"/>
  <c r="Q117"/>
  <c r="T116"/>
  <c r="S116"/>
  <c r="R116"/>
  <c r="Q116"/>
  <c r="T115"/>
  <c r="S115"/>
  <c r="R115"/>
  <c r="Q115"/>
  <c r="T114"/>
  <c r="S114"/>
  <c r="R114"/>
  <c r="Q114"/>
  <c r="T113"/>
  <c r="S113"/>
  <c r="R113"/>
  <c r="Q113"/>
  <c r="T112"/>
  <c r="S112"/>
  <c r="R112"/>
  <c r="Q112"/>
  <c r="T111"/>
  <c r="S111"/>
  <c r="R111"/>
  <c r="Q111"/>
  <c r="T110"/>
  <c r="S110"/>
  <c r="R110"/>
  <c r="Q110"/>
  <c r="T109"/>
  <c r="S109"/>
  <c r="R109"/>
  <c r="Q109"/>
  <c r="T108"/>
  <c r="S108"/>
  <c r="R108"/>
  <c r="Q108"/>
  <c r="T107"/>
  <c r="S107"/>
  <c r="R107"/>
  <c r="Q107"/>
  <c r="T106"/>
  <c r="S106"/>
  <c r="R106"/>
  <c r="Q106"/>
  <c r="T105"/>
  <c r="S105"/>
  <c r="R105"/>
  <c r="Q105"/>
  <c r="T104"/>
  <c r="S104"/>
  <c r="R104"/>
  <c r="Q104"/>
  <c r="T103"/>
  <c r="S103"/>
  <c r="R103"/>
  <c r="Q103"/>
  <c r="T102"/>
  <c r="S102"/>
  <c r="R102"/>
  <c r="Q102"/>
  <c r="T101"/>
  <c r="S101"/>
  <c r="R101"/>
  <c r="Q101"/>
  <c r="T100"/>
  <c r="S100"/>
  <c r="R100"/>
  <c r="Q100"/>
  <c r="T99"/>
  <c r="S99"/>
  <c r="R99"/>
  <c r="Q99"/>
  <c r="T98"/>
  <c r="S98"/>
  <c r="R98"/>
  <c r="Q98"/>
  <c r="T97"/>
  <c r="S97"/>
  <c r="R97"/>
  <c r="Q97"/>
  <c r="T96"/>
  <c r="S96"/>
  <c r="R96"/>
  <c r="Q96"/>
  <c r="T95"/>
  <c r="S95"/>
  <c r="R95"/>
  <c r="Q95"/>
  <c r="T94"/>
  <c r="S94"/>
  <c r="R94"/>
  <c r="Q94"/>
  <c r="T93"/>
  <c r="S93"/>
  <c r="R93"/>
  <c r="Q93"/>
  <c r="T92"/>
  <c r="S92"/>
  <c r="R92"/>
  <c r="Q92"/>
  <c r="T91"/>
  <c r="S91"/>
  <c r="R91"/>
  <c r="Q91"/>
  <c r="T90"/>
  <c r="S90"/>
  <c r="R90"/>
  <c r="Q90"/>
  <c r="T89"/>
  <c r="S89"/>
  <c r="R89"/>
  <c r="Q89"/>
  <c r="T88"/>
  <c r="S88"/>
  <c r="R88"/>
  <c r="Q88"/>
  <c r="T87"/>
  <c r="S87"/>
  <c r="R87"/>
  <c r="Q87"/>
  <c r="T86"/>
  <c r="S86"/>
  <c r="R86"/>
  <c r="Q86"/>
  <c r="Y75"/>
  <c r="W75"/>
  <c r="S75"/>
  <c r="R75"/>
  <c r="Q75"/>
  <c r="Y74"/>
  <c r="X74"/>
  <c r="W74"/>
  <c r="T74"/>
  <c r="S74"/>
  <c r="R74"/>
  <c r="Q74"/>
  <c r="Y73"/>
  <c r="X73"/>
  <c r="W73"/>
  <c r="T73"/>
  <c r="Z73" s="1"/>
  <c r="S73"/>
  <c r="R73"/>
  <c r="Q73"/>
  <c r="Z72"/>
  <c r="Y72"/>
  <c r="X72"/>
  <c r="W72"/>
  <c r="T72"/>
  <c r="S72"/>
  <c r="R72"/>
  <c r="Q72"/>
  <c r="Z71"/>
  <c r="Y71" s="1"/>
  <c r="X71" s="1"/>
  <c r="W71"/>
  <c r="T71"/>
  <c r="S71"/>
  <c r="R71"/>
  <c r="Q71"/>
  <c r="Z70" s="1"/>
  <c r="Y70" s="1"/>
  <c r="X70"/>
  <c r="W70"/>
  <c r="T70"/>
  <c r="S70"/>
  <c r="R70"/>
  <c r="Q70"/>
  <c r="Z69" s="1"/>
  <c r="Y69" s="1"/>
  <c r="X69" s="1"/>
  <c r="W69" s="1"/>
  <c r="T69"/>
  <c r="S69"/>
  <c r="R69"/>
  <c r="Q69"/>
  <c r="Z68" s="1"/>
  <c r="Y68" s="1"/>
  <c r="X68" s="1"/>
  <c r="W68" s="1"/>
  <c r="T68"/>
  <c r="S68"/>
  <c r="R68"/>
  <c r="Q68"/>
  <c r="Z67" s="1"/>
  <c r="Y67" s="1"/>
  <c r="X67" s="1"/>
  <c r="W67" s="1"/>
  <c r="T67"/>
  <c r="S67"/>
  <c r="R67"/>
  <c r="Q67"/>
  <c r="Z66" s="1"/>
  <c r="Y66" s="1"/>
  <c r="X66" s="1"/>
  <c r="W66" s="1"/>
  <c r="T66"/>
  <c r="S66"/>
  <c r="R66"/>
  <c r="Q66"/>
  <c r="Z65" s="1"/>
  <c r="Y65" s="1"/>
  <c r="X65" s="1"/>
  <c r="W65" s="1"/>
  <c r="T65"/>
  <c r="S65"/>
  <c r="R65"/>
  <c r="Q65"/>
  <c r="Z64" s="1"/>
  <c r="Y64" s="1"/>
  <c r="X64" s="1"/>
  <c r="W64" s="1"/>
  <c r="T64"/>
  <c r="S64"/>
  <c r="R64"/>
  <c r="Q64"/>
  <c r="Z63" s="1"/>
  <c r="Y63" s="1"/>
  <c r="X63" s="1"/>
  <c r="W63" s="1"/>
  <c r="T63"/>
  <c r="S63"/>
  <c r="R63"/>
  <c r="Q63"/>
  <c r="Z62" s="1"/>
  <c r="Y62" s="1"/>
  <c r="X62" s="1"/>
  <c r="W62" s="1"/>
  <c r="T62"/>
  <c r="S62"/>
  <c r="R62"/>
  <c r="Q62"/>
  <c r="Z61" s="1"/>
  <c r="Y61" s="1"/>
  <c r="X61" s="1"/>
  <c r="W61" s="1"/>
  <c r="T61"/>
  <c r="S61"/>
  <c r="R61"/>
  <c r="Q61"/>
  <c r="Z60" s="1"/>
  <c r="Y60" s="1"/>
  <c r="X60" s="1"/>
  <c r="W60" s="1"/>
  <c r="T60"/>
  <c r="S60"/>
  <c r="R60"/>
  <c r="Q60"/>
  <c r="Z59" s="1"/>
  <c r="Y59" s="1"/>
  <c r="X59" s="1"/>
  <c r="W59" s="1"/>
  <c r="T59"/>
  <c r="S59"/>
  <c r="R59"/>
  <c r="Q59"/>
  <c r="Z58" s="1"/>
  <c r="Y58" s="1"/>
  <c r="X58" s="1"/>
  <c r="W58" s="1"/>
  <c r="T58"/>
  <c r="S58"/>
  <c r="R58"/>
  <c r="Q58"/>
  <c r="Z57" s="1"/>
  <c r="Y57" s="1"/>
  <c r="X57" s="1"/>
  <c r="W57" s="1"/>
  <c r="T57"/>
  <c r="S57"/>
  <c r="R57"/>
  <c r="Q57"/>
  <c r="Z56" s="1"/>
  <c r="Y56" s="1"/>
  <c r="X56" s="1"/>
  <c r="W56" s="1"/>
  <c r="T56"/>
  <c r="S56"/>
  <c r="R56"/>
  <c r="Q56"/>
  <c r="Z55" s="1"/>
  <c r="Y55" s="1"/>
  <c r="X55" s="1"/>
  <c r="W55" s="1"/>
  <c r="T55"/>
  <c r="S55"/>
  <c r="R55"/>
  <c r="Q55"/>
  <c r="Z54" s="1"/>
  <c r="Y54" s="1"/>
  <c r="X54" s="1"/>
  <c r="W54" s="1"/>
  <c r="T54"/>
  <c r="S54"/>
  <c r="R54"/>
  <c r="Q54"/>
  <c r="Z53" s="1"/>
  <c r="Y53" s="1"/>
  <c r="X53" s="1"/>
  <c r="W53" s="1"/>
  <c r="T53"/>
  <c r="S53"/>
  <c r="R53"/>
  <c r="Q53"/>
  <c r="Z52" s="1"/>
  <c r="Y52" s="1"/>
  <c r="X52" s="1"/>
  <c r="W52" s="1"/>
  <c r="T52"/>
  <c r="S52"/>
  <c r="R52"/>
  <c r="Q52"/>
  <c r="Z51" s="1"/>
  <c r="Y51" s="1"/>
  <c r="X51" s="1"/>
  <c r="W51" s="1"/>
  <c r="T51"/>
  <c r="S51"/>
  <c r="R51"/>
  <c r="Q51"/>
  <c r="Z50" s="1"/>
  <c r="Y50" s="1"/>
  <c r="X50" s="1"/>
  <c r="W50" s="1"/>
  <c r="T50"/>
  <c r="S50"/>
  <c r="R50"/>
  <c r="Q50"/>
  <c r="Z49" s="1"/>
  <c r="Y49" s="1"/>
  <c r="X49" s="1"/>
  <c r="W49" s="1"/>
  <c r="T49"/>
  <c r="S49"/>
  <c r="R49"/>
  <c r="Q49"/>
  <c r="Z48" s="1"/>
  <c r="Y48" s="1"/>
  <c r="X48" s="1"/>
  <c r="W48" s="1"/>
  <c r="T48"/>
  <c r="S48"/>
  <c r="R48"/>
  <c r="Q48"/>
  <c r="Z47" s="1"/>
  <c r="Y47" s="1"/>
  <c r="X47" s="1"/>
  <c r="W47" s="1"/>
  <c r="T47"/>
  <c r="S47"/>
  <c r="R47"/>
  <c r="Q47"/>
  <c r="Z46" s="1"/>
  <c r="Y46" s="1"/>
  <c r="X46" s="1"/>
  <c r="W46" s="1"/>
  <c r="T46"/>
  <c r="S46"/>
  <c r="R46"/>
  <c r="Q46"/>
  <c r="Z45" s="1"/>
  <c r="Y45" s="1"/>
  <c r="X45" s="1"/>
  <c r="W45" s="1"/>
  <c r="T45"/>
  <c r="S45"/>
  <c r="R45"/>
  <c r="Q45"/>
  <c r="Z44" s="1"/>
  <c r="Y44" s="1"/>
  <c r="X44" s="1"/>
  <c r="W44" s="1"/>
  <c r="T44"/>
  <c r="S44"/>
  <c r="R44"/>
  <c r="Q44"/>
  <c r="Z43" s="1"/>
  <c r="Y43" s="1"/>
  <c r="X43" s="1"/>
  <c r="W43" s="1"/>
  <c r="T43"/>
  <c r="S43"/>
  <c r="R43"/>
  <c r="Q43"/>
  <c r="Z42" s="1"/>
  <c r="Y42" s="1"/>
  <c r="X42" s="1"/>
  <c r="W42" s="1"/>
  <c r="T42"/>
  <c r="S42"/>
  <c r="R42"/>
  <c r="Q42"/>
  <c r="Z41" s="1"/>
  <c r="Y41" s="1"/>
  <c r="X41" s="1"/>
  <c r="W41" s="1"/>
  <c r="T41"/>
  <c r="S41"/>
  <c r="R41"/>
  <c r="Q41"/>
  <c r="Z40" s="1"/>
  <c r="Y40" s="1"/>
  <c r="X40" s="1"/>
  <c r="W40" s="1"/>
  <c r="T40"/>
  <c r="S40"/>
  <c r="R40"/>
  <c r="Q40"/>
  <c r="Z39" s="1"/>
  <c r="Y39" s="1"/>
  <c r="X39" s="1"/>
  <c r="W39" s="1"/>
  <c r="T39"/>
  <c r="S39"/>
  <c r="R39"/>
  <c r="Q39"/>
  <c r="Z38" s="1"/>
  <c r="Y38" s="1"/>
  <c r="X38" s="1"/>
  <c r="W38" s="1"/>
  <c r="T38"/>
  <c r="S38"/>
  <c r="R38"/>
  <c r="Q38"/>
  <c r="Z37" s="1"/>
  <c r="Y37" s="1"/>
  <c r="X37" s="1"/>
  <c r="W37" s="1"/>
  <c r="T37"/>
  <c r="S37"/>
  <c r="R37"/>
  <c r="Q37"/>
  <c r="Z36" s="1"/>
  <c r="Y36" s="1"/>
  <c r="X36" s="1"/>
  <c r="W36" s="1"/>
  <c r="T36"/>
  <c r="S36"/>
  <c r="R36"/>
  <c r="Q36"/>
  <c r="Z35" s="1"/>
  <c r="Y35" s="1"/>
  <c r="X35" s="1"/>
  <c r="W35" s="1"/>
  <c r="T35"/>
  <c r="S35"/>
  <c r="R35"/>
  <c r="Q35"/>
  <c r="Z34" s="1"/>
  <c r="Y34" s="1"/>
  <c r="X34" s="1"/>
  <c r="W34" s="1"/>
  <c r="T34"/>
  <c r="S34"/>
  <c r="R34"/>
  <c r="Q34"/>
  <c r="Z33" s="1"/>
  <c r="Y33" s="1"/>
  <c r="X33" s="1"/>
  <c r="W33" s="1"/>
  <c r="T33"/>
  <c r="S33"/>
  <c r="R33"/>
  <c r="Q33"/>
  <c r="Z32" s="1"/>
  <c r="Y32" s="1"/>
  <c r="X32" s="1"/>
  <c r="W32" s="1"/>
  <c r="T32"/>
  <c r="S32"/>
  <c r="R32"/>
  <c r="Q32"/>
  <c r="Z31" s="1"/>
  <c r="Y31" s="1"/>
  <c r="X31" s="1"/>
  <c r="W31" s="1"/>
  <c r="T31"/>
  <c r="S31"/>
  <c r="R31"/>
  <c r="Q31"/>
  <c r="Z30" s="1"/>
  <c r="Y30" s="1"/>
  <c r="X30" s="1"/>
  <c r="W30" s="1"/>
  <c r="T30"/>
  <c r="S30"/>
  <c r="R30"/>
  <c r="Q30"/>
  <c r="Z29" s="1"/>
  <c r="Y29" s="1"/>
  <c r="X29" s="1"/>
  <c r="W29" s="1"/>
  <c r="T29"/>
  <c r="S29"/>
  <c r="R29"/>
  <c r="Q29"/>
  <c r="Z28" s="1"/>
  <c r="Y28" s="1"/>
  <c r="X28" s="1"/>
  <c r="W28" s="1"/>
  <c r="T28"/>
  <c r="S28"/>
  <c r="R28"/>
  <c r="Q28"/>
  <c r="Z27" s="1"/>
  <c r="Y27" s="1"/>
  <c r="X27" s="1"/>
  <c r="W27" s="1"/>
  <c r="T27"/>
  <c r="S27"/>
  <c r="R27"/>
  <c r="Q27"/>
  <c r="Z26" s="1"/>
  <c r="Y26" s="1"/>
  <c r="X26" s="1"/>
  <c r="W26" s="1"/>
  <c r="T26"/>
  <c r="S26"/>
  <c r="R26"/>
  <c r="Q26"/>
  <c r="Z25" s="1"/>
  <c r="Y25" s="1"/>
  <c r="X25" s="1"/>
  <c r="W25" s="1"/>
  <c r="T25"/>
  <c r="S25"/>
  <c r="R25"/>
  <c r="Q25"/>
  <c r="Z24" s="1"/>
  <c r="Y24" s="1"/>
  <c r="X24" s="1"/>
  <c r="W24" s="1"/>
  <c r="T24"/>
  <c r="S24"/>
  <c r="R24"/>
  <c r="Q24"/>
  <c r="Z23" s="1"/>
  <c r="Y23" s="1"/>
  <c r="X23" s="1"/>
  <c r="W23" s="1"/>
  <c r="T23"/>
  <c r="S23"/>
  <c r="R23"/>
  <c r="Q23"/>
  <c r="Z22" s="1"/>
  <c r="Y22" s="1"/>
  <c r="X22" s="1"/>
  <c r="W22" s="1"/>
  <c r="T22"/>
  <c r="S22"/>
  <c r="R22"/>
  <c r="Q22"/>
  <c r="Z21" s="1"/>
  <c r="Y21" s="1"/>
  <c r="X21" s="1"/>
  <c r="W21" s="1"/>
  <c r="T21"/>
  <c r="S21"/>
  <c r="R21"/>
  <c r="Q21"/>
  <c r="Z20" s="1"/>
  <c r="Y20" s="1"/>
  <c r="X20" s="1"/>
  <c r="W20" s="1"/>
  <c r="T20"/>
  <c r="S20"/>
  <c r="R20"/>
  <c r="Q20"/>
  <c r="Z19" s="1"/>
  <c r="Y19" s="1"/>
  <c r="X19" s="1"/>
  <c r="W19" s="1"/>
  <c r="T19"/>
  <c r="S19"/>
  <c r="R19"/>
  <c r="Q19"/>
  <c r="Z18" s="1"/>
  <c r="Y18" s="1"/>
  <c r="X18" s="1"/>
  <c r="W18" s="1"/>
  <c r="T18"/>
  <c r="S18"/>
  <c r="R18"/>
  <c r="Q18"/>
  <c r="Z17" s="1"/>
  <c r="Y17" s="1"/>
  <c r="X17" s="1"/>
  <c r="W17" s="1"/>
  <c r="T17"/>
  <c r="S17"/>
  <c r="R17"/>
  <c r="Q17"/>
  <c r="Z16" s="1"/>
  <c r="Y16" s="1"/>
  <c r="X16" s="1"/>
  <c r="W16" s="1"/>
  <c r="T16"/>
  <c r="S16"/>
  <c r="R16"/>
  <c r="Q16"/>
  <c r="Z15" s="1"/>
  <c r="Y15" s="1"/>
  <c r="X15" s="1"/>
  <c r="W15" s="1"/>
  <c r="T15"/>
  <c r="S15"/>
  <c r="R15"/>
  <c r="Q15"/>
  <c r="Z14" s="1"/>
  <c r="Y14" s="1"/>
  <c r="X14" s="1"/>
  <c r="W14" s="1"/>
  <c r="T14"/>
  <c r="S14"/>
  <c r="R14"/>
  <c r="Q14"/>
  <c r="Z13" s="1"/>
  <c r="Y13" s="1"/>
  <c r="X13" s="1"/>
  <c r="W13" s="1"/>
  <c r="T13"/>
  <c r="S13"/>
  <c r="R13"/>
  <c r="Q13"/>
  <c r="Z12" s="1"/>
  <c r="Y12" s="1"/>
  <c r="X12" s="1"/>
  <c r="W12"/>
  <c r="T12"/>
  <c r="S12"/>
  <c r="R12"/>
  <c r="Q12"/>
  <c r="H770" i="2"/>
  <c r="G770"/>
  <c r="H767"/>
  <c r="G767"/>
  <c r="H764"/>
  <c r="G764"/>
  <c r="H761"/>
  <c r="G761"/>
  <c r="H758"/>
  <c r="G758"/>
  <c r="H755"/>
  <c r="G755"/>
  <c r="H752"/>
  <c r="G752"/>
  <c r="H749"/>
  <c r="G749"/>
  <c r="H746"/>
  <c r="G746"/>
  <c r="H743"/>
  <c r="G743"/>
  <c r="H740"/>
  <c r="G740"/>
  <c r="H737"/>
  <c r="G737"/>
  <c r="H734"/>
  <c r="G734"/>
  <c r="H731"/>
  <c r="G731"/>
  <c r="H728"/>
  <c r="G728"/>
  <c r="H725"/>
  <c r="G725"/>
  <c r="H722"/>
  <c r="G722"/>
  <c r="H719"/>
  <c r="G719"/>
  <c r="H716"/>
  <c r="G716"/>
  <c r="H713"/>
  <c r="G713"/>
  <c r="H710"/>
  <c r="G710"/>
  <c r="H707"/>
  <c r="G707"/>
  <c r="H704"/>
  <c r="G704"/>
  <c r="H701"/>
  <c r="G701"/>
  <c r="H698"/>
  <c r="G698"/>
  <c r="H695"/>
  <c r="G695"/>
  <c r="H692"/>
  <c r="G692"/>
  <c r="H689"/>
  <c r="G689"/>
  <c r="H686"/>
  <c r="G686"/>
  <c r="H683"/>
  <c r="G683"/>
  <c r="H680"/>
  <c r="G680"/>
  <c r="H677"/>
  <c r="G677"/>
  <c r="H674"/>
  <c r="G674"/>
  <c r="H671"/>
  <c r="G671"/>
  <c r="H668"/>
  <c r="G668"/>
  <c r="H665"/>
  <c r="G665"/>
  <c r="H662"/>
  <c r="G662"/>
  <c r="H659"/>
  <c r="G659"/>
  <c r="H656"/>
  <c r="G656"/>
  <c r="H653"/>
  <c r="G653"/>
  <c r="H650"/>
  <c r="G650"/>
  <c r="H647"/>
  <c r="G647"/>
  <c r="H644"/>
  <c r="G644"/>
  <c r="H641"/>
  <c r="G641"/>
  <c r="H638"/>
  <c r="G638"/>
  <c r="H635"/>
  <c r="G635"/>
  <c r="H632"/>
  <c r="G632"/>
  <c r="H629"/>
  <c r="G629"/>
  <c r="H626"/>
  <c r="G626"/>
  <c r="H623"/>
  <c r="G623"/>
  <c r="H620"/>
  <c r="G620"/>
  <c r="H617"/>
  <c r="G617"/>
  <c r="H614"/>
  <c r="G614"/>
  <c r="H611"/>
  <c r="G611"/>
  <c r="H608"/>
  <c r="G608"/>
  <c r="H605"/>
  <c r="G605"/>
  <c r="H602"/>
  <c r="G602"/>
  <c r="H599"/>
  <c r="G599"/>
  <c r="H596"/>
  <c r="G596"/>
  <c r="H593"/>
  <c r="G593"/>
  <c r="H590"/>
  <c r="G590"/>
  <c r="H587"/>
  <c r="G587"/>
  <c r="H584"/>
  <c r="G584"/>
  <c r="H581"/>
  <c r="G581"/>
  <c r="H578"/>
  <c r="G578"/>
  <c r="H575"/>
  <c r="G575"/>
  <c r="H572"/>
  <c r="G572"/>
  <c r="H569"/>
  <c r="G569"/>
  <c r="H566"/>
  <c r="G566"/>
  <c r="H563"/>
  <c r="G563"/>
  <c r="H560"/>
  <c r="G560"/>
  <c r="H557"/>
  <c r="G557"/>
  <c r="H554"/>
  <c r="G554"/>
  <c r="H551"/>
  <c r="G551"/>
  <c r="H548"/>
  <c r="G548"/>
  <c r="H545"/>
  <c r="G545"/>
  <c r="H542"/>
  <c r="G542"/>
  <c r="H539"/>
  <c r="G539"/>
  <c r="H536"/>
  <c r="G536"/>
  <c r="H533"/>
  <c r="G533"/>
  <c r="H530"/>
  <c r="G530"/>
  <c r="H527"/>
  <c r="G527"/>
  <c r="H524"/>
  <c r="G524"/>
  <c r="H521"/>
  <c r="G521"/>
  <c r="H518"/>
  <c r="G518"/>
  <c r="H515"/>
  <c r="G515"/>
  <c r="H512"/>
  <c r="G512"/>
  <c r="H509"/>
  <c r="G509"/>
  <c r="H506"/>
  <c r="G506"/>
  <c r="H503"/>
  <c r="G503"/>
  <c r="H500"/>
  <c r="G500"/>
  <c r="H497"/>
  <c r="G497"/>
  <c r="H494"/>
  <c r="G494"/>
  <c r="H491"/>
  <c r="G491"/>
  <c r="H488"/>
  <c r="G488"/>
  <c r="H485"/>
  <c r="G485"/>
  <c r="H482"/>
  <c r="G482"/>
  <c r="H479"/>
  <c r="G479"/>
  <c r="H476"/>
  <c r="G476"/>
  <c r="H473"/>
  <c r="G473"/>
  <c r="H470"/>
  <c r="G470"/>
  <c r="H467"/>
  <c r="G467"/>
  <c r="H464"/>
  <c r="G464"/>
  <c r="H461"/>
  <c r="G461"/>
  <c r="H458"/>
  <c r="G458"/>
  <c r="H455"/>
  <c r="G455"/>
  <c r="H452"/>
  <c r="G452"/>
  <c r="H449"/>
  <c r="G449"/>
  <c r="H446"/>
  <c r="G446"/>
  <c r="H443"/>
  <c r="G443"/>
  <c r="H440"/>
  <c r="G440"/>
  <c r="H437"/>
  <c r="G437"/>
  <c r="H434"/>
  <c r="G434"/>
  <c r="H431"/>
  <c r="G431"/>
  <c r="H428"/>
  <c r="G428"/>
  <c r="H425"/>
  <c r="G425"/>
  <c r="H422"/>
  <c r="G422"/>
  <c r="H419"/>
  <c r="G419"/>
  <c r="H416"/>
  <c r="G416"/>
  <c r="H413"/>
  <c r="G413"/>
  <c r="H410"/>
  <c r="G410"/>
  <c r="H407"/>
  <c r="G407"/>
  <c r="H404"/>
  <c r="G404"/>
  <c r="H401"/>
  <c r="G401"/>
  <c r="H398"/>
  <c r="G398"/>
  <c r="H395"/>
  <c r="G395"/>
  <c r="H392"/>
  <c r="G392"/>
  <c r="H389"/>
  <c r="G389"/>
  <c r="H386"/>
  <c r="G386"/>
  <c r="H383"/>
  <c r="G383"/>
  <c r="H380"/>
  <c r="G380"/>
  <c r="H377"/>
  <c r="G377"/>
  <c r="H374"/>
  <c r="G374"/>
  <c r="H371"/>
  <c r="G371"/>
  <c r="H368"/>
  <c r="G368"/>
  <c r="H365"/>
  <c r="G365"/>
  <c r="H362"/>
  <c r="G362"/>
  <c r="H359"/>
  <c r="G359"/>
  <c r="H356"/>
  <c r="G356"/>
  <c r="H353"/>
  <c r="G353"/>
  <c r="H350"/>
  <c r="G350"/>
  <c r="H347"/>
  <c r="G347"/>
  <c r="H344"/>
  <c r="G344"/>
  <c r="H341"/>
  <c r="G341"/>
  <c r="H338"/>
  <c r="G338"/>
  <c r="H335"/>
  <c r="G335"/>
  <c r="H332"/>
  <c r="G332"/>
  <c r="H329"/>
  <c r="G329"/>
  <c r="H326"/>
  <c r="G326"/>
  <c r="H323"/>
  <c r="G323"/>
  <c r="H320"/>
  <c r="G320"/>
  <c r="H317"/>
  <c r="G317"/>
  <c r="H314"/>
  <c r="G314"/>
  <c r="H311"/>
  <c r="G311"/>
  <c r="H308"/>
  <c r="G308"/>
  <c r="H305"/>
  <c r="G305"/>
  <c r="H302"/>
  <c r="G302"/>
  <c r="H299"/>
  <c r="G299"/>
  <c r="H296"/>
  <c r="G296"/>
  <c r="H293"/>
  <c r="G293"/>
  <c r="H290"/>
  <c r="G290"/>
  <c r="H287"/>
  <c r="G287"/>
  <c r="H284"/>
  <c r="G284"/>
  <c r="H281"/>
  <c r="G281"/>
  <c r="H278"/>
  <c r="G278"/>
  <c r="H275"/>
  <c r="G275"/>
  <c r="H272"/>
  <c r="G272"/>
  <c r="H269"/>
  <c r="G269"/>
  <c r="H266"/>
  <c r="G266"/>
  <c r="H263"/>
  <c r="G263"/>
  <c r="P261"/>
  <c r="E263" i="1" s="1"/>
  <c r="P260" i="2"/>
  <c r="H260"/>
  <c r="G260"/>
  <c r="P259"/>
  <c r="E261" i="1" s="1"/>
  <c r="P258" i="2"/>
  <c r="P257"/>
  <c r="H257"/>
  <c r="G257"/>
  <c r="P256"/>
  <c r="P255"/>
  <c r="P254"/>
  <c r="H254"/>
  <c r="G254"/>
  <c r="P253"/>
  <c r="P252"/>
  <c r="P251"/>
  <c r="H251"/>
  <c r="G251"/>
  <c r="P250"/>
  <c r="P249"/>
  <c r="P248"/>
  <c r="H248"/>
  <c r="G248"/>
  <c r="P247"/>
  <c r="P246"/>
  <c r="P245"/>
  <c r="H245"/>
  <c r="G245"/>
  <c r="P244"/>
  <c r="P243"/>
  <c r="P242"/>
  <c r="H242"/>
  <c r="G242"/>
  <c r="P241"/>
  <c r="P240"/>
  <c r="P239"/>
  <c r="H239"/>
  <c r="G239"/>
  <c r="P238"/>
  <c r="P237"/>
  <c r="P236"/>
  <c r="H236"/>
  <c r="G236"/>
  <c r="P235"/>
  <c r="P234"/>
  <c r="P233"/>
  <c r="H233"/>
  <c r="G233"/>
  <c r="P232"/>
  <c r="P231"/>
  <c r="P230"/>
  <c r="H230"/>
  <c r="G230"/>
  <c r="P229"/>
  <c r="P228"/>
  <c r="P227"/>
  <c r="H227"/>
  <c r="G227"/>
  <c r="P226"/>
  <c r="P225"/>
  <c r="P224"/>
  <c r="H224"/>
  <c r="G224"/>
  <c r="P223"/>
  <c r="P222"/>
  <c r="P221"/>
  <c r="H221"/>
  <c r="G221"/>
  <c r="P220"/>
  <c r="P219"/>
  <c r="P218"/>
  <c r="H218"/>
  <c r="G218"/>
  <c r="P217"/>
  <c r="P216"/>
  <c r="P215"/>
  <c r="H215"/>
  <c r="G215"/>
  <c r="P214"/>
  <c r="P213"/>
  <c r="P212"/>
  <c r="H212"/>
  <c r="G212"/>
  <c r="P211"/>
  <c r="P210"/>
  <c r="P209"/>
  <c r="H209"/>
  <c r="G209"/>
  <c r="P208"/>
  <c r="P207"/>
  <c r="P206"/>
  <c r="H206"/>
  <c r="G206"/>
  <c r="P205"/>
  <c r="P204"/>
  <c r="P203"/>
  <c r="H203"/>
  <c r="G203"/>
  <c r="P202"/>
  <c r="P201"/>
  <c r="P200"/>
  <c r="H200"/>
  <c r="G200"/>
  <c r="P199"/>
  <c r="P198"/>
  <c r="P197"/>
  <c r="H197"/>
  <c r="G197"/>
  <c r="P196"/>
  <c r="P195"/>
  <c r="P194"/>
  <c r="H194"/>
  <c r="G194"/>
  <c r="P193"/>
  <c r="P192"/>
  <c r="P191"/>
  <c r="H191"/>
  <c r="G191"/>
  <c r="P190"/>
  <c r="P189"/>
  <c r="P188"/>
  <c r="H188"/>
  <c r="G188"/>
  <c r="P187"/>
  <c r="P186"/>
  <c r="P185"/>
  <c r="H185"/>
  <c r="G185"/>
  <c r="P184"/>
  <c r="P183"/>
  <c r="P182"/>
  <c r="H182"/>
  <c r="G182"/>
  <c r="P181"/>
  <c r="P180"/>
  <c r="P179"/>
  <c r="H179"/>
  <c r="G179"/>
  <c r="P178"/>
  <c r="P177"/>
  <c r="P176"/>
  <c r="H176"/>
  <c r="G176"/>
  <c r="P175"/>
  <c r="P174"/>
  <c r="P173"/>
  <c r="H173"/>
  <c r="G173"/>
  <c r="P172"/>
  <c r="P171"/>
  <c r="P170"/>
  <c r="H170"/>
  <c r="G170"/>
  <c r="P169"/>
  <c r="P168"/>
  <c r="P167"/>
  <c r="H167"/>
  <c r="G167"/>
  <c r="P166"/>
  <c r="P165"/>
  <c r="P164"/>
  <c r="H164"/>
  <c r="G164"/>
  <c r="P163"/>
  <c r="P162"/>
  <c r="P161"/>
  <c r="H161"/>
  <c r="G161"/>
  <c r="P160"/>
  <c r="P159"/>
  <c r="P158"/>
  <c r="H158"/>
  <c r="G158"/>
  <c r="P157"/>
  <c r="P156"/>
  <c r="P155"/>
  <c r="H155"/>
  <c r="G155"/>
  <c r="P154"/>
  <c r="P153"/>
  <c r="P152"/>
  <c r="H152"/>
  <c r="G152"/>
  <c r="P151"/>
  <c r="P150"/>
  <c r="P149"/>
  <c r="H149"/>
  <c r="G149"/>
  <c r="P148"/>
  <c r="P147"/>
  <c r="P146"/>
  <c r="H146"/>
  <c r="G146"/>
  <c r="P145"/>
  <c r="P144"/>
  <c r="P143"/>
  <c r="H143"/>
  <c r="G143"/>
  <c r="P142"/>
  <c r="P141"/>
  <c r="P140"/>
  <c r="H140"/>
  <c r="G140"/>
  <c r="P139"/>
  <c r="P138"/>
  <c r="P137"/>
  <c r="H137"/>
  <c r="G137"/>
  <c r="P136"/>
  <c r="P135"/>
  <c r="P134"/>
  <c r="H134"/>
  <c r="G134"/>
  <c r="P133"/>
  <c r="P132"/>
  <c r="P131"/>
  <c r="H131"/>
  <c r="G131"/>
  <c r="P130"/>
  <c r="P129"/>
  <c r="P128"/>
  <c r="H128"/>
  <c r="G128"/>
  <c r="P127"/>
  <c r="P126"/>
  <c r="P125"/>
  <c r="H125"/>
  <c r="G125"/>
  <c r="P124"/>
  <c r="P123"/>
  <c r="P122"/>
  <c r="H122"/>
  <c r="G122"/>
  <c r="P121"/>
  <c r="P120"/>
  <c r="P119"/>
  <c r="H119"/>
  <c r="G119"/>
  <c r="P118"/>
  <c r="P117"/>
  <c r="P116"/>
  <c r="H116"/>
  <c r="G116"/>
  <c r="P115"/>
  <c r="P114"/>
  <c r="P113"/>
  <c r="H113"/>
  <c r="G113"/>
  <c r="P112"/>
  <c r="P111"/>
  <c r="P110"/>
  <c r="H110"/>
  <c r="G110"/>
  <c r="P109"/>
  <c r="P108"/>
  <c r="P107"/>
  <c r="H107"/>
  <c r="G107"/>
  <c r="P106"/>
  <c r="P105"/>
  <c r="P104"/>
  <c r="H104"/>
  <c r="G104"/>
  <c r="P103"/>
  <c r="P102"/>
  <c r="P101"/>
  <c r="H101"/>
  <c r="G101"/>
  <c r="P100"/>
  <c r="P99"/>
  <c r="P98"/>
  <c r="H98"/>
  <c r="G98"/>
  <c r="P97"/>
  <c r="P96"/>
  <c r="P95"/>
  <c r="H95"/>
  <c r="G95"/>
  <c r="P94"/>
  <c r="P93"/>
  <c r="P92"/>
  <c r="H92"/>
  <c r="G92"/>
  <c r="P91"/>
  <c r="P90"/>
  <c r="P89"/>
  <c r="H89"/>
  <c r="G89"/>
  <c r="P88"/>
  <c r="P87"/>
  <c r="P86"/>
  <c r="H86"/>
  <c r="G86"/>
  <c r="P85"/>
  <c r="P84"/>
  <c r="P83"/>
  <c r="H83"/>
  <c r="G83"/>
  <c r="P82"/>
  <c r="P81"/>
  <c r="P80"/>
  <c r="H80"/>
  <c r="G80"/>
  <c r="P79"/>
  <c r="P78"/>
  <c r="P77"/>
  <c r="H77"/>
  <c r="G77"/>
  <c r="P76"/>
  <c r="P75"/>
  <c r="P74"/>
  <c r="H74"/>
  <c r="G74"/>
  <c r="P73"/>
  <c r="P72"/>
  <c r="P71"/>
  <c r="H71"/>
  <c r="G71"/>
  <c r="P70"/>
  <c r="P69"/>
  <c r="P68"/>
  <c r="H68"/>
  <c r="G68"/>
  <c r="P67"/>
  <c r="P66"/>
  <c r="P65"/>
  <c r="H65"/>
  <c r="G65"/>
  <c r="P64"/>
  <c r="P63"/>
  <c r="P62"/>
  <c r="H62"/>
  <c r="G62"/>
  <c r="P61"/>
  <c r="P60"/>
  <c r="P59"/>
  <c r="H59"/>
  <c r="G59"/>
  <c r="P58"/>
  <c r="P57"/>
  <c r="P56"/>
  <c r="H56"/>
  <c r="G56"/>
  <c r="P55"/>
  <c r="P54"/>
  <c r="P53"/>
  <c r="H53"/>
  <c r="G53"/>
  <c r="P52"/>
  <c r="P50"/>
  <c r="H50"/>
  <c r="G50"/>
  <c r="P49"/>
  <c r="P48"/>
  <c r="P47"/>
  <c r="H47"/>
  <c r="G47"/>
  <c r="P46"/>
  <c r="P45"/>
  <c r="P44"/>
  <c r="H44"/>
  <c r="G44"/>
  <c r="P43"/>
  <c r="P42"/>
  <c r="P41"/>
  <c r="H41"/>
  <c r="G41"/>
  <c r="P40"/>
  <c r="P39"/>
  <c r="P38"/>
  <c r="H38"/>
  <c r="G38"/>
  <c r="P37"/>
  <c r="P36"/>
  <c r="P35"/>
  <c r="H35"/>
  <c r="G35"/>
  <c r="P34"/>
  <c r="P33"/>
  <c r="P32"/>
  <c r="H32"/>
  <c r="G32"/>
  <c r="P31"/>
  <c r="P30"/>
  <c r="P29"/>
  <c r="L29"/>
  <c r="H29"/>
  <c r="G29"/>
  <c r="P28"/>
  <c r="P27"/>
  <c r="P26"/>
  <c r="H26"/>
  <c r="G26"/>
  <c r="P25"/>
  <c r="P24"/>
  <c r="P23"/>
  <c r="H23"/>
  <c r="G23"/>
  <c r="P22"/>
  <c r="P21"/>
  <c r="P20"/>
  <c r="H20"/>
  <c r="G20"/>
  <c r="P19"/>
  <c r="P18"/>
  <c r="P17"/>
  <c r="H17"/>
  <c r="G17"/>
  <c r="P16"/>
  <c r="P15"/>
  <c r="P14"/>
  <c r="H14"/>
  <c r="G14"/>
  <c r="P13"/>
  <c r="P12"/>
  <c r="P11"/>
  <c r="H11"/>
  <c r="G11"/>
  <c r="P10"/>
  <c r="P9"/>
  <c r="P8"/>
  <c r="H8"/>
  <c r="G8"/>
  <c r="P7"/>
  <c r="P6"/>
  <c r="P5"/>
  <c r="H5"/>
  <c r="G5"/>
  <c r="B263" i="1"/>
  <c r="E262"/>
  <c r="F262" s="1"/>
  <c r="B262"/>
  <c r="B261"/>
  <c r="E260"/>
  <c r="F260" s="1"/>
  <c r="B260"/>
  <c r="H260" l="1"/>
  <c r="I260" s="1"/>
  <c r="E259"/>
  <c r="B259"/>
  <c r="E258"/>
  <c r="F258" s="1"/>
  <c r="B258"/>
  <c r="E257"/>
  <c r="B257"/>
  <c r="F256"/>
  <c r="E256"/>
  <c r="B256"/>
  <c r="B255" l="1"/>
  <c r="B254"/>
  <c r="E252" l="1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 l="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R69"/>
  <c r="S69" s="1"/>
  <c r="B69"/>
  <c r="S68" s="1"/>
  <c r="R68"/>
  <c r="B68"/>
  <c r="S67" s="1"/>
  <c r="R67"/>
  <c r="B67"/>
  <c r="S66" s="1"/>
  <c r="R66"/>
  <c r="B66"/>
  <c r="T65"/>
  <c r="S65" s="1"/>
  <c r="R65"/>
  <c r="B65"/>
  <c r="T64"/>
  <c r="S64" s="1"/>
  <c r="R64"/>
  <c r="B64"/>
  <c r="T63"/>
  <c r="S63" s="1"/>
  <c r="R63"/>
  <c r="B63"/>
  <c r="T62"/>
  <c r="S62" s="1"/>
  <c r="R62"/>
  <c r="B62"/>
  <c r="T61"/>
  <c r="S61" s="1"/>
  <c r="R61"/>
  <c r="B61"/>
  <c r="T60"/>
  <c r="S60" s="1"/>
  <c r="R60"/>
  <c r="B60"/>
  <c r="T59"/>
  <c r="S59" s="1"/>
  <c r="R59"/>
  <c r="B59"/>
  <c r="T58"/>
  <c r="S58" s="1"/>
  <c r="R58"/>
  <c r="B58"/>
  <c r="T57"/>
  <c r="S57" s="1"/>
  <c r="R57"/>
  <c r="B57"/>
  <c r="T56"/>
  <c r="S56" s="1"/>
  <c r="R56"/>
  <c r="B56"/>
  <c r="T55"/>
  <c r="S55" s="1"/>
  <c r="R55"/>
  <c r="E55"/>
  <c r="B55"/>
  <c r="T54"/>
  <c r="S54" s="1"/>
  <c r="R54"/>
  <c r="E54"/>
  <c r="B54"/>
  <c r="T53"/>
  <c r="S53" s="1"/>
  <c r="R53"/>
  <c r="E53"/>
  <c r="B53"/>
  <c r="T52"/>
  <c r="S52" s="1"/>
  <c r="R52"/>
  <c r="B52"/>
  <c r="T51"/>
  <c r="S51" s="1"/>
  <c r="R51"/>
  <c r="B51"/>
  <c r="T50"/>
  <c r="S50" s="1"/>
  <c r="R50"/>
  <c r="B50"/>
  <c r="T49"/>
  <c r="S49" s="1"/>
  <c r="R49"/>
  <c r="B49"/>
  <c r="T48"/>
  <c r="S48" s="1"/>
  <c r="R48"/>
  <c r="B48"/>
  <c r="T47"/>
  <c r="S47" s="1"/>
  <c r="R47"/>
  <c r="B47"/>
  <c r="T46"/>
  <c r="S46" s="1"/>
  <c r="R46"/>
  <c r="B46"/>
  <c r="T45"/>
  <c r="S45" s="1"/>
  <c r="R45"/>
  <c r="B45"/>
  <c r="T44"/>
  <c r="S44" s="1"/>
  <c r="R44"/>
  <c r="B44"/>
  <c r="T43"/>
  <c r="S43" s="1"/>
  <c r="R43"/>
  <c r="B43"/>
  <c r="T42"/>
  <c r="S42" s="1"/>
  <c r="R42"/>
  <c r="B42"/>
  <c r="T41"/>
  <c r="S41" s="1"/>
  <c r="R41"/>
  <c r="B41"/>
  <c r="T40"/>
  <c r="S40" s="1"/>
  <c r="R40"/>
  <c r="B40"/>
  <c r="T39"/>
  <c r="S39" s="1"/>
  <c r="R39"/>
  <c r="B39"/>
  <c r="T38"/>
  <c r="S38" s="1"/>
  <c r="R38"/>
  <c r="B38"/>
  <c r="T37"/>
  <c r="S37" s="1"/>
  <c r="R37"/>
  <c r="B37"/>
  <c r="T36"/>
  <c r="S36" s="1"/>
  <c r="R36"/>
  <c r="B36"/>
  <c r="T35"/>
  <c r="S35" s="1"/>
  <c r="R35"/>
  <c r="B35"/>
  <c r="T34"/>
  <c r="S34" s="1"/>
  <c r="R34"/>
  <c r="B34"/>
  <c r="T33"/>
  <c r="S33" s="1"/>
  <c r="R33"/>
  <c r="B33"/>
  <c r="T32"/>
  <c r="S32" s="1"/>
  <c r="R32"/>
  <c r="B32"/>
  <c r="T31"/>
  <c r="S31" s="1"/>
  <c r="R31"/>
  <c r="B31"/>
  <c r="T30"/>
  <c r="S30" s="1"/>
  <c r="R30"/>
  <c r="B30"/>
  <c r="T29"/>
  <c r="S29" s="1"/>
  <c r="R29"/>
  <c r="B29"/>
  <c r="T28"/>
  <c r="S28" s="1"/>
  <c r="R28"/>
  <c r="B28"/>
  <c r="T27"/>
  <c r="S27" s="1"/>
  <c r="R27"/>
  <c r="B27"/>
  <c r="T26"/>
  <c r="S26" s="1"/>
  <c r="R26"/>
  <c r="B26"/>
  <c r="T25"/>
  <c r="S25" s="1"/>
  <c r="R25"/>
  <c r="B25"/>
  <c r="T24"/>
  <c r="S24" s="1"/>
  <c r="R24"/>
  <c r="B24"/>
  <c r="T23"/>
  <c r="S23" s="1"/>
  <c r="R23"/>
  <c r="B23"/>
  <c r="T22"/>
  <c r="S22" s="1"/>
  <c r="R22"/>
  <c r="B22"/>
  <c r="T21"/>
  <c r="S21" s="1"/>
  <c r="R21"/>
  <c r="B21" l="1"/>
  <c r="T20"/>
  <c r="S20" s="1"/>
  <c r="R20"/>
  <c r="B20"/>
  <c r="T19"/>
  <c r="S19" s="1"/>
  <c r="R19"/>
  <c r="B19"/>
  <c r="T18"/>
  <c r="S18" s="1"/>
  <c r="R18"/>
  <c r="B18"/>
  <c r="T17"/>
  <c r="S17" s="1"/>
  <c r="R17"/>
  <c r="B17"/>
  <c r="T16"/>
  <c r="S16" s="1"/>
  <c r="R16"/>
  <c r="B16"/>
  <c r="T15"/>
  <c r="S15" s="1"/>
  <c r="R15"/>
  <c r="B15"/>
  <c r="T14"/>
  <c r="S14" s="1"/>
  <c r="R14"/>
  <c r="B14"/>
  <c r="T13"/>
  <c r="S13" s="1"/>
  <c r="R13"/>
  <c r="B13"/>
  <c r="T12"/>
  <c r="S12" s="1"/>
  <c r="R12"/>
  <c r="B12"/>
  <c r="T11"/>
  <c r="S11" s="1"/>
  <c r="R11"/>
  <c r="B11"/>
  <c r="T10"/>
  <c r="S10" s="1"/>
  <c r="R10"/>
  <c r="B10"/>
  <c r="T9"/>
  <c r="S9" s="1"/>
  <c r="R9"/>
  <c r="B9" l="1"/>
  <c r="E7"/>
  <c r="E8" l="1"/>
  <c r="C8"/>
  <c r="F8"/>
  <c r="D8"/>
  <c r="C7"/>
  <c r="F7"/>
  <c r="H7" s="1"/>
  <c r="I7" s="1"/>
  <c r="D7"/>
  <c r="E17"/>
  <c r="F17" s="1"/>
  <c r="C17"/>
  <c r="D17"/>
  <c r="L20" s="1"/>
  <c r="E9"/>
  <c r="F9" s="1"/>
  <c r="C9"/>
  <c r="D9"/>
  <c r="E19"/>
  <c r="F19" s="1"/>
  <c r="C19"/>
  <c r="D19"/>
  <c r="E18"/>
  <c r="F18" s="1"/>
  <c r="H18" s="1"/>
  <c r="I18" s="1"/>
  <c r="C18"/>
  <c r="D18"/>
  <c r="F16" i="10" s="1"/>
  <c r="K16" s="1"/>
  <c r="L16" s="1"/>
  <c r="M16" s="1"/>
  <c r="C11" i="1"/>
  <c r="D11"/>
  <c r="E13"/>
  <c r="F13" s="1"/>
  <c r="C13"/>
  <c r="D13"/>
  <c r="E10"/>
  <c r="F10" s="1"/>
  <c r="C10"/>
  <c r="D10"/>
  <c r="L12" s="1"/>
  <c r="C15"/>
  <c r="D15"/>
  <c r="E14"/>
  <c r="F14" s="1"/>
  <c r="C14"/>
  <c r="D14"/>
  <c r="E11"/>
  <c r="F11" s="1"/>
  <c r="E9" i="10" s="1"/>
  <c r="G9" s="1"/>
  <c r="H9" s="1"/>
  <c r="E15" i="1"/>
  <c r="F15" s="1"/>
  <c r="E16"/>
  <c r="F16" s="1"/>
  <c r="C16"/>
  <c r="E94"/>
  <c r="F94" s="1"/>
  <c r="C94"/>
  <c r="D94"/>
  <c r="E63"/>
  <c r="F63" s="1"/>
  <c r="C63"/>
  <c r="D63"/>
  <c r="F61" i="10" s="1"/>
  <c r="K61" s="1"/>
  <c r="L61" s="1"/>
  <c r="M61" s="1"/>
  <c r="E30" i="1"/>
  <c r="F30" s="1"/>
  <c r="C30"/>
  <c r="D30"/>
  <c r="C57"/>
  <c r="D57"/>
  <c r="C27"/>
  <c r="D27"/>
  <c r="D16"/>
  <c r="F14" i="10" s="1"/>
  <c r="K14" s="1"/>
  <c r="L14" s="1"/>
  <c r="M14" s="1"/>
  <c r="E34" i="1"/>
  <c r="F34" s="1"/>
  <c r="C34"/>
  <c r="D34"/>
  <c r="E49"/>
  <c r="F49" s="1"/>
  <c r="H49" s="1"/>
  <c r="I49" s="1"/>
  <c r="C49"/>
  <c r="D49"/>
  <c r="E99"/>
  <c r="F99" s="1"/>
  <c r="C99"/>
  <c r="D99"/>
  <c r="H99" s="1"/>
  <c r="I99" s="1"/>
  <c r="C89"/>
  <c r="D89"/>
  <c r="F87" i="10" s="1"/>
  <c r="K87" s="1"/>
  <c r="L87" s="1"/>
  <c r="E83" i="1"/>
  <c r="F83" s="1"/>
  <c r="C83"/>
  <c r="D83"/>
  <c r="F81" i="10" s="1"/>
  <c r="E129" i="1"/>
  <c r="F129" s="1"/>
  <c r="C129"/>
  <c r="D129"/>
  <c r="F127" i="10" s="1"/>
  <c r="K127" s="1"/>
  <c r="L127" s="1"/>
  <c r="M127" s="1"/>
  <c r="C74" i="1"/>
  <c r="D74"/>
  <c r="L76" s="1"/>
  <c r="C43"/>
  <c r="D43"/>
  <c r="C119"/>
  <c r="D119"/>
  <c r="F117" i="10" s="1"/>
  <c r="K117" s="1"/>
  <c r="L117" s="1"/>
  <c r="M117" s="1"/>
  <c r="E31" i="1"/>
  <c r="F31" s="1"/>
  <c r="H31" s="1"/>
  <c r="I31" s="1"/>
  <c r="C31"/>
  <c r="D31"/>
  <c r="E150"/>
  <c r="F150" s="1"/>
  <c r="C150"/>
  <c r="D150"/>
  <c r="E90"/>
  <c r="F90" s="1"/>
  <c r="C90"/>
  <c r="D90"/>
  <c r="E131"/>
  <c r="F131" s="1"/>
  <c r="C131"/>
  <c r="D131"/>
  <c r="F129" i="10" s="1"/>
  <c r="E66" i="1"/>
  <c r="F66" s="1"/>
  <c r="E64" i="10" s="1"/>
  <c r="G64" s="1"/>
  <c r="H64" s="1"/>
  <c r="C66" i="1"/>
  <c r="D66"/>
  <c r="E27"/>
  <c r="F27" s="1"/>
  <c r="E102"/>
  <c r="F102" s="1"/>
  <c r="C102"/>
  <c r="D102"/>
  <c r="E155"/>
  <c r="F155" s="1"/>
  <c r="C155"/>
  <c r="D155"/>
  <c r="E117"/>
  <c r="F117" s="1"/>
  <c r="C117"/>
  <c r="D117"/>
  <c r="F115" i="10" s="1"/>
  <c r="K115" s="1"/>
  <c r="C53" i="1"/>
  <c r="F53"/>
  <c r="H53" s="1"/>
  <c r="I53" s="1"/>
  <c r="D53"/>
  <c r="E158"/>
  <c r="F158" s="1"/>
  <c r="C158"/>
  <c r="D158"/>
  <c r="F156" i="10" s="1"/>
  <c r="K156" s="1"/>
  <c r="L156" s="1"/>
  <c r="M156" s="1"/>
  <c r="C82" i="1"/>
  <c r="D82"/>
  <c r="L84" s="1"/>
  <c r="C78"/>
  <c r="D78"/>
  <c r="F76" i="10" s="1"/>
  <c r="K76" s="1"/>
  <c r="L76" s="1"/>
  <c r="M76" s="1"/>
  <c r="C51" i="1"/>
  <c r="D51"/>
  <c r="C121"/>
  <c r="D121"/>
  <c r="F119" i="10" s="1"/>
  <c r="K119" s="1"/>
  <c r="L119" s="1"/>
  <c r="M119" s="1"/>
  <c r="E29" i="1"/>
  <c r="F29" s="1"/>
  <c r="C29"/>
  <c r="D29"/>
  <c r="E74"/>
  <c r="F74" s="1"/>
  <c r="E45"/>
  <c r="F45" s="1"/>
  <c r="C45"/>
  <c r="D45"/>
  <c r="F43" i="10" s="1"/>
  <c r="E97" i="1"/>
  <c r="F97" s="1"/>
  <c r="C97"/>
  <c r="D97"/>
  <c r="F95" i="10" s="1"/>
  <c r="K95" s="1"/>
  <c r="L95" s="1"/>
  <c r="M95" s="1"/>
  <c r="E126" i="1"/>
  <c r="F126" s="1"/>
  <c r="E124" i="10" s="1"/>
  <c r="G124" s="1"/>
  <c r="H124" s="1"/>
  <c r="C126" i="1"/>
  <c r="D126"/>
  <c r="C62"/>
  <c r="D62"/>
  <c r="F60" i="10" s="1"/>
  <c r="K60" s="1"/>
  <c r="C20" i="1"/>
  <c r="D20"/>
  <c r="F18" i="10" s="1"/>
  <c r="K18" s="1"/>
  <c r="L18" s="1"/>
  <c r="M18" s="1"/>
  <c r="E37" i="1"/>
  <c r="F37" s="1"/>
  <c r="C37"/>
  <c r="D37"/>
  <c r="E139"/>
  <c r="F139" s="1"/>
  <c r="C139"/>
  <c r="D139"/>
  <c r="E43"/>
  <c r="F43"/>
  <c r="C65"/>
  <c r="D65"/>
  <c r="C47"/>
  <c r="D47"/>
  <c r="E107"/>
  <c r="F107" s="1"/>
  <c r="C107"/>
  <c r="D107"/>
  <c r="F105" i="10" s="1"/>
  <c r="K105" s="1"/>
  <c r="L105" s="1"/>
  <c r="M105" s="1"/>
  <c r="E113" i="1"/>
  <c r="F113" s="1"/>
  <c r="C113"/>
  <c r="D113"/>
  <c r="E75"/>
  <c r="F75" s="1"/>
  <c r="C75"/>
  <c r="D75"/>
  <c r="E51"/>
  <c r="F51" s="1"/>
  <c r="C54"/>
  <c r="F54"/>
  <c r="E52" i="10" s="1"/>
  <c r="G52" s="1"/>
  <c r="H52" s="1"/>
  <c r="D54" i="1"/>
  <c r="L56" s="1"/>
  <c r="E87"/>
  <c r="F87" s="1"/>
  <c r="E85" i="10" s="1"/>
  <c r="G85" s="1"/>
  <c r="H85" s="1"/>
  <c r="C87" i="1"/>
  <c r="D87"/>
  <c r="E153"/>
  <c r="F153" s="1"/>
  <c r="C153"/>
  <c r="D153"/>
  <c r="F151" i="10" s="1"/>
  <c r="K151" s="1"/>
  <c r="L151" s="1"/>
  <c r="M151" s="1"/>
  <c r="E35" i="1"/>
  <c r="F35" s="1"/>
  <c r="H35" s="1"/>
  <c r="I35" s="1"/>
  <c r="C35"/>
  <c r="D35"/>
  <c r="E111"/>
  <c r="F111" s="1"/>
  <c r="C111"/>
  <c r="D111"/>
  <c r="C22"/>
  <c r="D22"/>
  <c r="L24" s="1"/>
  <c r="E46"/>
  <c r="C46"/>
  <c r="F46"/>
  <c r="D46"/>
  <c r="E61"/>
  <c r="F61" s="1"/>
  <c r="C61"/>
  <c r="D61"/>
  <c r="F59" i="10" s="1"/>
  <c r="K59" s="1"/>
  <c r="L59" s="1"/>
  <c r="C123" i="1"/>
  <c r="D123"/>
  <c r="C71"/>
  <c r="D71"/>
  <c r="E39"/>
  <c r="C39"/>
  <c r="F39"/>
  <c r="D39"/>
  <c r="E38"/>
  <c r="F38" s="1"/>
  <c r="E36" i="10" s="1"/>
  <c r="G36" s="1"/>
  <c r="C38" i="1"/>
  <c r="D38"/>
  <c r="F36" i="10" s="1"/>
  <c r="K36" s="1"/>
  <c r="L36" s="1"/>
  <c r="M36" s="1"/>
  <c r="E105" i="1"/>
  <c r="F105" s="1"/>
  <c r="H105" s="1"/>
  <c r="I105" s="1"/>
  <c r="C105"/>
  <c r="D105"/>
  <c r="E143"/>
  <c r="F143" s="1"/>
  <c r="C143"/>
  <c r="D143"/>
  <c r="L144" s="1"/>
  <c r="E146"/>
  <c r="F146" s="1"/>
  <c r="E144" i="10" s="1"/>
  <c r="G144" s="1"/>
  <c r="H144" s="1"/>
  <c r="C146" i="1"/>
  <c r="D146"/>
  <c r="E73"/>
  <c r="F73" s="1"/>
  <c r="C73"/>
  <c r="D73"/>
  <c r="E78"/>
  <c r="F78" s="1"/>
  <c r="H78" s="1"/>
  <c r="I78" s="1"/>
  <c r="E109"/>
  <c r="F109" s="1"/>
  <c r="C109"/>
  <c r="D109"/>
  <c r="E98"/>
  <c r="F98" s="1"/>
  <c r="E96" i="10" s="1"/>
  <c r="G96" s="1"/>
  <c r="H96" s="1"/>
  <c r="C98" i="1"/>
  <c r="D98"/>
  <c r="E119"/>
  <c r="F119" s="1"/>
  <c r="E58"/>
  <c r="F58" s="1"/>
  <c r="E56" i="10" s="1"/>
  <c r="G56" s="1"/>
  <c r="H56" s="1"/>
  <c r="C58" i="1"/>
  <c r="D58"/>
  <c r="E106"/>
  <c r="F106" s="1"/>
  <c r="C106"/>
  <c r="D106"/>
  <c r="F104" i="10" s="1"/>
  <c r="K104" s="1"/>
  <c r="C130" i="1"/>
  <c r="D130"/>
  <c r="C91"/>
  <c r="D91"/>
  <c r="F89" i="10" s="1"/>
  <c r="E20" i="1"/>
  <c r="F20" s="1"/>
  <c r="H20" s="1"/>
  <c r="I20" s="1"/>
  <c r="E142"/>
  <c r="F142" s="1"/>
  <c r="C142"/>
  <c r="D142"/>
  <c r="F140" i="10" s="1"/>
  <c r="E138" i="1"/>
  <c r="F138" s="1"/>
  <c r="C138"/>
  <c r="D138"/>
  <c r="C12"/>
  <c r="D12"/>
  <c r="F10" i="10" s="1"/>
  <c r="K10" s="1"/>
  <c r="L10" s="1"/>
  <c r="M10" s="1"/>
  <c r="C21" i="1"/>
  <c r="D21"/>
  <c r="E69"/>
  <c r="F69" s="1"/>
  <c r="C69"/>
  <c r="D69"/>
  <c r="E147"/>
  <c r="F147" s="1"/>
  <c r="C147"/>
  <c r="D147"/>
  <c r="L148" s="1"/>
  <c r="E23"/>
  <c r="F23" s="1"/>
  <c r="C23"/>
  <c r="D23"/>
  <c r="C145"/>
  <c r="D145"/>
  <c r="E77"/>
  <c r="F77" s="1"/>
  <c r="C77"/>
  <c r="D77"/>
  <c r="L80" s="1"/>
  <c r="E47"/>
  <c r="F47" s="1"/>
  <c r="H47" s="1"/>
  <c r="I47" s="1"/>
  <c r="E157"/>
  <c r="F157" s="1"/>
  <c r="C157"/>
  <c r="D157"/>
  <c r="E145"/>
  <c r="F145" s="1"/>
  <c r="E121"/>
  <c r="F121" s="1"/>
  <c r="E33"/>
  <c r="C33"/>
  <c r="F33"/>
  <c r="D33"/>
  <c r="E12"/>
  <c r="F12" s="1"/>
  <c r="E79"/>
  <c r="F79" s="1"/>
  <c r="C79"/>
  <c r="D79"/>
  <c r="E149"/>
  <c r="F149" s="1"/>
  <c r="C149"/>
  <c r="D149"/>
  <c r="E67"/>
  <c r="F67" s="1"/>
  <c r="C67"/>
  <c r="D67"/>
  <c r="E133"/>
  <c r="F133" s="1"/>
  <c r="C133"/>
  <c r="D133"/>
  <c r="L136" s="1"/>
  <c r="C55"/>
  <c r="F55"/>
  <c r="D55"/>
  <c r="E159"/>
  <c r="F159" s="1"/>
  <c r="E157" i="10" s="1"/>
  <c r="G157" s="1"/>
  <c r="H157" s="1"/>
  <c r="C159" i="1"/>
  <c r="D159"/>
  <c r="F157" i="10" s="1"/>
  <c r="E101" i="1"/>
  <c r="F101" s="1"/>
  <c r="E99" i="10" s="1"/>
  <c r="G99" s="1"/>
  <c r="H99" s="1"/>
  <c r="C101" i="1"/>
  <c r="D101"/>
  <c r="E22"/>
  <c r="F22" s="1"/>
  <c r="E137"/>
  <c r="F137" s="1"/>
  <c r="C137"/>
  <c r="D137"/>
  <c r="E123"/>
  <c r="F123" s="1"/>
  <c r="E71"/>
  <c r="F71" s="1"/>
  <c r="E141"/>
  <c r="F141" s="1"/>
  <c r="E139" i="10" s="1"/>
  <c r="G139" s="1"/>
  <c r="H139" s="1"/>
  <c r="C141" i="1"/>
  <c r="D141"/>
  <c r="E70"/>
  <c r="F70" s="1"/>
  <c r="H70" s="1"/>
  <c r="I70" s="1"/>
  <c r="C70"/>
  <c r="D70"/>
  <c r="C26"/>
  <c r="D26"/>
  <c r="F24" i="10" s="1"/>
  <c r="K24" s="1"/>
  <c r="C125" i="1"/>
  <c r="D125"/>
  <c r="E130"/>
  <c r="F130" s="1"/>
  <c r="E110"/>
  <c r="F110" s="1"/>
  <c r="C110"/>
  <c r="D110"/>
  <c r="E89"/>
  <c r="F89" s="1"/>
  <c r="E87" i="10" s="1"/>
  <c r="G87" s="1"/>
  <c r="H87" s="1"/>
  <c r="E91" i="1"/>
  <c r="F91" s="1"/>
  <c r="E21"/>
  <c r="F21" s="1"/>
  <c r="E127"/>
  <c r="F127" s="1"/>
  <c r="C127"/>
  <c r="D127"/>
  <c r="F125" i="10" s="1"/>
  <c r="K125" s="1"/>
  <c r="E151" i="1"/>
  <c r="F151" s="1"/>
  <c r="C151"/>
  <c r="D151"/>
  <c r="E154"/>
  <c r="F154" s="1"/>
  <c r="E152" i="10" s="1"/>
  <c r="G152" s="1"/>
  <c r="H152" s="1"/>
  <c r="C154" i="1"/>
  <c r="D154"/>
  <c r="F152" i="10" s="1"/>
  <c r="K152" s="1"/>
  <c r="L152" s="1"/>
  <c r="M152" s="1"/>
  <c r="E42" i="1"/>
  <c r="F42" s="1"/>
  <c r="E40" i="10" s="1"/>
  <c r="G40" s="1"/>
  <c r="H40" s="1"/>
  <c r="C42" i="1"/>
  <c r="D42"/>
  <c r="E65"/>
  <c r="F65" s="1"/>
  <c r="E114"/>
  <c r="F114" s="1"/>
  <c r="C114"/>
  <c r="D114"/>
  <c r="L116" s="1"/>
  <c r="E115"/>
  <c r="F115" s="1"/>
  <c r="E113" i="10" s="1"/>
  <c r="G113" s="1"/>
  <c r="H113" s="1"/>
  <c r="C115" i="1"/>
  <c r="D115"/>
  <c r="E86"/>
  <c r="F86" s="1"/>
  <c r="C86"/>
  <c r="D86"/>
  <c r="E93"/>
  <c r="F93" s="1"/>
  <c r="C93"/>
  <c r="D93"/>
  <c r="E122"/>
  <c r="F122" s="1"/>
  <c r="C122"/>
  <c r="D122"/>
  <c r="E62"/>
  <c r="F62" s="1"/>
  <c r="E134"/>
  <c r="F134" s="1"/>
  <c r="C134"/>
  <c r="D134"/>
  <c r="F132" i="10" s="1"/>
  <c r="K132" s="1"/>
  <c r="L132" s="1"/>
  <c r="M132" s="1"/>
  <c r="E81" i="1"/>
  <c r="F81" s="1"/>
  <c r="H81" s="1"/>
  <c r="I81" s="1"/>
  <c r="C81"/>
  <c r="D81"/>
  <c r="E25"/>
  <c r="F25" s="1"/>
  <c r="C25"/>
  <c r="D25"/>
  <c r="E85"/>
  <c r="F85" s="1"/>
  <c r="C85"/>
  <c r="D85"/>
  <c r="E135"/>
  <c r="F135" s="1"/>
  <c r="H135" s="1"/>
  <c r="I135" s="1"/>
  <c r="C135"/>
  <c r="D135"/>
  <c r="E59"/>
  <c r="F59" s="1"/>
  <c r="H59" s="1"/>
  <c r="I59" s="1"/>
  <c r="C59"/>
  <c r="D59"/>
  <c r="E50"/>
  <c r="F50" s="1"/>
  <c r="C50"/>
  <c r="D50"/>
  <c r="E103"/>
  <c r="F103" s="1"/>
  <c r="C103"/>
  <c r="D103"/>
  <c r="F101" i="10" s="1"/>
  <c r="E41" i="1"/>
  <c r="F41" s="1"/>
  <c r="H41" s="1"/>
  <c r="I41" s="1"/>
  <c r="C41"/>
  <c r="D41"/>
  <c r="E57"/>
  <c r="F57" s="1"/>
  <c r="E26"/>
  <c r="F26" s="1"/>
  <c r="E125"/>
  <c r="F125" s="1"/>
  <c r="E95"/>
  <c r="F95" s="1"/>
  <c r="C95"/>
  <c r="D95"/>
  <c r="F93" i="10" s="1"/>
  <c r="K93" s="1"/>
  <c r="L93" s="1"/>
  <c r="M93" s="1"/>
  <c r="E82" i="1"/>
  <c r="F82" s="1"/>
  <c r="H82" s="1"/>
  <c r="I82" s="1"/>
  <c r="E118"/>
  <c r="F118" s="1"/>
  <c r="C118"/>
  <c r="D118"/>
  <c r="E24"/>
  <c r="F24" s="1"/>
  <c r="C24"/>
  <c r="C40"/>
  <c r="D40"/>
  <c r="E112"/>
  <c r="F112" s="1"/>
  <c r="C112"/>
  <c r="D112"/>
  <c r="E140"/>
  <c r="F140" s="1"/>
  <c r="C140"/>
  <c r="D140"/>
  <c r="F138" i="10" s="1"/>
  <c r="K138" s="1"/>
  <c r="L138" s="1"/>
  <c r="E179" i="1"/>
  <c r="F179" s="1"/>
  <c r="C179"/>
  <c r="D179"/>
  <c r="F177" i="10" s="1"/>
  <c r="K177" s="1"/>
  <c r="L177" s="1"/>
  <c r="E178" i="1"/>
  <c r="F178" s="1"/>
  <c r="C178"/>
  <c r="D178"/>
  <c r="C194"/>
  <c r="D194"/>
  <c r="F192" i="10" s="1"/>
  <c r="K192" s="1"/>
  <c r="E36" i="1"/>
  <c r="F36" s="1"/>
  <c r="C36"/>
  <c r="D36"/>
  <c r="F34" i="10" s="1"/>
  <c r="K34" s="1"/>
  <c r="E144" i="1"/>
  <c r="F144" s="1"/>
  <c r="C144"/>
  <c r="D144"/>
  <c r="E165"/>
  <c r="F165" s="1"/>
  <c r="E163" i="10" s="1"/>
  <c r="G163" s="1"/>
  <c r="H163" s="1"/>
  <c r="C165" i="1"/>
  <c r="D165"/>
  <c r="L168" s="1"/>
  <c r="E197"/>
  <c r="F197" s="1"/>
  <c r="E195" i="10" s="1"/>
  <c r="G195" s="1"/>
  <c r="H195" s="1"/>
  <c r="C197" i="1"/>
  <c r="D197"/>
  <c r="E238"/>
  <c r="F238" s="1"/>
  <c r="C238"/>
  <c r="D238"/>
  <c r="E92"/>
  <c r="F92" s="1"/>
  <c r="H92" s="1"/>
  <c r="I92" s="1"/>
  <c r="C92"/>
  <c r="D92"/>
  <c r="E181"/>
  <c r="F181" s="1"/>
  <c r="C181"/>
  <c r="D181"/>
  <c r="L184" s="1"/>
  <c r="E209"/>
  <c r="F209" s="1"/>
  <c r="E207" i="10" s="1"/>
  <c r="G207" s="1"/>
  <c r="H207" s="1"/>
  <c r="C209" i="1"/>
  <c r="D209"/>
  <c r="E205"/>
  <c r="F205" s="1"/>
  <c r="H205" s="1"/>
  <c r="I205" s="1"/>
  <c r="C205"/>
  <c r="D205"/>
  <c r="F203" i="10" s="1"/>
  <c r="E241" i="1"/>
  <c r="F241" s="1"/>
  <c r="E239" i="10" s="1"/>
  <c r="G239" s="1"/>
  <c r="H239" s="1"/>
  <c r="C241" i="1"/>
  <c r="D241"/>
  <c r="E56"/>
  <c r="F56" s="1"/>
  <c r="C56"/>
  <c r="D56"/>
  <c r="F54" i="10" s="1"/>
  <c r="K54" s="1"/>
  <c r="E64" i="1"/>
  <c r="F64" s="1"/>
  <c r="C64"/>
  <c r="D64"/>
  <c r="E72"/>
  <c r="F72" s="1"/>
  <c r="E70" i="10" s="1"/>
  <c r="G70" s="1"/>
  <c r="H70" s="1"/>
  <c r="C72" i="1"/>
  <c r="D72"/>
  <c r="E96"/>
  <c r="F96" s="1"/>
  <c r="C96"/>
  <c r="D96"/>
  <c r="F94" i="10" s="1"/>
  <c r="K94" s="1"/>
  <c r="L94" s="1"/>
  <c r="E120" i="1"/>
  <c r="F120" s="1"/>
  <c r="C120"/>
  <c r="D120"/>
  <c r="F118" i="10" s="1"/>
  <c r="K118" s="1"/>
  <c r="L118" s="1"/>
  <c r="M118" s="1"/>
  <c r="E152" i="1"/>
  <c r="F152" s="1"/>
  <c r="C152"/>
  <c r="D152"/>
  <c r="F150" i="10" s="1"/>
  <c r="K150" s="1"/>
  <c r="L150" s="1"/>
  <c r="M150" s="1"/>
  <c r="E156" i="1"/>
  <c r="F156" s="1"/>
  <c r="H156" s="1"/>
  <c r="I156" s="1"/>
  <c r="C156"/>
  <c r="D156"/>
  <c r="E194"/>
  <c r="F194" s="1"/>
  <c r="E192" i="10" s="1"/>
  <c r="G192" s="1"/>
  <c r="H192" s="1"/>
  <c r="E211" i="1"/>
  <c r="F211" s="1"/>
  <c r="H211" s="1"/>
  <c r="I211" s="1"/>
  <c r="C211"/>
  <c r="D211"/>
  <c r="E234"/>
  <c r="F234" s="1"/>
  <c r="C234"/>
  <c r="D234"/>
  <c r="L236" s="1"/>
  <c r="E169"/>
  <c r="F169" s="1"/>
  <c r="C169"/>
  <c r="D169"/>
  <c r="F167" i="10" s="1"/>
  <c r="K167" s="1"/>
  <c r="L167" s="1"/>
  <c r="M167" s="1"/>
  <c r="E218" i="1"/>
  <c r="F218" s="1"/>
  <c r="E216" i="10" s="1"/>
  <c r="G216" s="1"/>
  <c r="H216" s="1"/>
  <c r="C218" i="1"/>
  <c r="D218"/>
  <c r="L220" s="1"/>
  <c r="C214"/>
  <c r="D214"/>
  <c r="C44"/>
  <c r="D44"/>
  <c r="L44"/>
  <c r="E44"/>
  <c r="F44" s="1"/>
  <c r="E104"/>
  <c r="F104" s="1"/>
  <c r="C104"/>
  <c r="D104"/>
  <c r="F102" i="10" s="1"/>
  <c r="K102" s="1"/>
  <c r="L102" s="1"/>
  <c r="E128" i="1"/>
  <c r="F128" s="1"/>
  <c r="E126" i="10" s="1"/>
  <c r="G126" s="1"/>
  <c r="H126" s="1"/>
  <c r="C128" i="1"/>
  <c r="D128"/>
  <c r="E132"/>
  <c r="F132" s="1"/>
  <c r="E130" i="10" s="1"/>
  <c r="C132" i="1"/>
  <c r="D132"/>
  <c r="E160"/>
  <c r="F160" s="1"/>
  <c r="C160"/>
  <c r="D160"/>
  <c r="F158" i="10" s="1"/>
  <c r="K158" s="1"/>
  <c r="L158" s="1"/>
  <c r="M158" s="1"/>
  <c r="E217" i="1"/>
  <c r="F217" s="1"/>
  <c r="C217"/>
  <c r="D217"/>
  <c r="E243"/>
  <c r="F243" s="1"/>
  <c r="C243"/>
  <c r="D243"/>
  <c r="E213"/>
  <c r="F213" s="1"/>
  <c r="H213" s="1"/>
  <c r="I213" s="1"/>
  <c r="C213"/>
  <c r="D213"/>
  <c r="F211" i="10" s="1"/>
  <c r="E245" i="1"/>
  <c r="F245" s="1"/>
  <c r="E243" i="10" s="1"/>
  <c r="G243" s="1"/>
  <c r="H243" s="1"/>
  <c r="C245" i="1"/>
  <c r="D245"/>
  <c r="E171"/>
  <c r="F171" s="1"/>
  <c r="C171"/>
  <c r="D171"/>
  <c r="F169" i="10" s="1"/>
  <c r="K169" s="1"/>
  <c r="L169" s="1"/>
  <c r="E226" i="1"/>
  <c r="F226" s="1"/>
  <c r="E224" i="10" s="1"/>
  <c r="C226" i="1"/>
  <c r="D226"/>
  <c r="E202"/>
  <c r="F202" s="1"/>
  <c r="C202"/>
  <c r="D202"/>
  <c r="E191"/>
  <c r="F191" s="1"/>
  <c r="C191"/>
  <c r="D191"/>
  <c r="F189" i="10" s="1"/>
  <c r="K189" s="1"/>
  <c r="L189" s="1"/>
  <c r="E250" i="1"/>
  <c r="F250" s="1"/>
  <c r="C250"/>
  <c r="D250"/>
  <c r="C163"/>
  <c r="D163"/>
  <c r="E32"/>
  <c r="C32"/>
  <c r="F32"/>
  <c r="D32"/>
  <c r="L32" s="1"/>
  <c r="E242"/>
  <c r="F242" s="1"/>
  <c r="E240" i="10" s="1"/>
  <c r="G240" s="1"/>
  <c r="H240" s="1"/>
  <c r="C242" i="1"/>
  <c r="D242"/>
  <c r="E195"/>
  <c r="F195" s="1"/>
  <c r="C195"/>
  <c r="D195"/>
  <c r="F193" i="10" s="1"/>
  <c r="E148" i="1"/>
  <c r="F148" s="1"/>
  <c r="C148"/>
  <c r="D148"/>
  <c r="C161"/>
  <c r="D161"/>
  <c r="E207"/>
  <c r="F207" s="1"/>
  <c r="E205" i="10" s="1"/>
  <c r="G205" s="1"/>
  <c r="H205" s="1"/>
  <c r="C207" i="1"/>
  <c r="D207"/>
  <c r="F205" i="10" s="1"/>
  <c r="K205" s="1"/>
  <c r="L205" s="1"/>
  <c r="E183" i="1"/>
  <c r="F183" s="1"/>
  <c r="E181" i="10" s="1"/>
  <c r="G181" s="1"/>
  <c r="H181" s="1"/>
  <c r="C183" i="1"/>
  <c r="D183"/>
  <c r="E173"/>
  <c r="F173" s="1"/>
  <c r="C173"/>
  <c r="D173"/>
  <c r="E167"/>
  <c r="F167" s="1"/>
  <c r="C167"/>
  <c r="D167"/>
  <c r="F165" i="10" s="1"/>
  <c r="K165" s="1"/>
  <c r="L165" s="1"/>
  <c r="M165" s="1"/>
  <c r="E187" i="1"/>
  <c r="F187" s="1"/>
  <c r="C187"/>
  <c r="D187"/>
  <c r="E193"/>
  <c r="F193" s="1"/>
  <c r="E191" i="10" s="1"/>
  <c r="G191" s="1"/>
  <c r="H191" s="1"/>
  <c r="C193" i="1"/>
  <c r="D193"/>
  <c r="L196" s="1"/>
  <c r="E222"/>
  <c r="F222" s="1"/>
  <c r="H222" s="1"/>
  <c r="I222" s="1"/>
  <c r="C222"/>
  <c r="D222"/>
  <c r="F220" i="10" s="1"/>
  <c r="K220" s="1"/>
  <c r="L220" s="1"/>
  <c r="E48" i="1"/>
  <c r="F48" s="1"/>
  <c r="C48"/>
  <c r="D48"/>
  <c r="E76"/>
  <c r="F76" s="1"/>
  <c r="C76"/>
  <c r="D76"/>
  <c r="F74" i="10" s="1"/>
  <c r="K74" s="1"/>
  <c r="E136" i="1"/>
  <c r="F136" s="1"/>
  <c r="C136"/>
  <c r="D136"/>
  <c r="E225"/>
  <c r="F225" s="1"/>
  <c r="C225"/>
  <c r="D225"/>
  <c r="E246"/>
  <c r="F246" s="1"/>
  <c r="E244" i="10" s="1"/>
  <c r="G244" s="1"/>
  <c r="H244" s="1"/>
  <c r="C246" i="1"/>
  <c r="D246"/>
  <c r="L248" s="1"/>
  <c r="E215"/>
  <c r="F215" s="1"/>
  <c r="E213" i="10" s="1"/>
  <c r="G213" s="1"/>
  <c r="H213" s="1"/>
  <c r="C215" i="1"/>
  <c r="D215"/>
  <c r="F213" i="10" s="1"/>
  <c r="K213" s="1"/>
  <c r="L213" s="1"/>
  <c r="M213" s="1"/>
  <c r="E251" i="1"/>
  <c r="F251" s="1"/>
  <c r="C251"/>
  <c r="D251"/>
  <c r="F249" i="10" s="1"/>
  <c r="E190" i="1"/>
  <c r="F190" s="1"/>
  <c r="C190"/>
  <c r="D190"/>
  <c r="F188" i="10" s="1"/>
  <c r="K188" s="1"/>
  <c r="E237" i="1"/>
  <c r="F237" s="1"/>
  <c r="C237"/>
  <c r="D237"/>
  <c r="E174"/>
  <c r="F174" s="1"/>
  <c r="C174"/>
  <c r="D174"/>
  <c r="F172" i="10" s="1"/>
  <c r="E214" i="1"/>
  <c r="F214" s="1"/>
  <c r="E163"/>
  <c r="F163" s="1"/>
  <c r="E161" i="10" s="1"/>
  <c r="G161" s="1"/>
  <c r="H161" s="1"/>
  <c r="E88" i="1"/>
  <c r="F88" s="1"/>
  <c r="H88" s="1"/>
  <c r="I88" s="1"/>
  <c r="C88"/>
  <c r="D88"/>
  <c r="E170"/>
  <c r="F170" s="1"/>
  <c r="C170"/>
  <c r="D170"/>
  <c r="E227"/>
  <c r="F227" s="1"/>
  <c r="H227" s="1"/>
  <c r="I227" s="1"/>
  <c r="C227"/>
  <c r="D227"/>
  <c r="D24"/>
  <c r="F22" i="10" s="1"/>
  <c r="K22" s="1"/>
  <c r="L22" s="1"/>
  <c r="M22" s="1"/>
  <c r="C182" i="1"/>
  <c r="D182"/>
  <c r="E116"/>
  <c r="F116" s="1"/>
  <c r="H116" s="1"/>
  <c r="I116" s="1"/>
  <c r="C116"/>
  <c r="D116"/>
  <c r="C175"/>
  <c r="D175"/>
  <c r="E161"/>
  <c r="F161" s="1"/>
  <c r="C28"/>
  <c r="D28"/>
  <c r="F26" i="10" s="1"/>
  <c r="K26" s="1"/>
  <c r="L26" s="1"/>
  <c r="M26" s="1"/>
  <c r="E28" i="1"/>
  <c r="F28" s="1"/>
  <c r="E26" i="10" s="1"/>
  <c r="G26" s="1"/>
  <c r="H26" s="1"/>
  <c r="E40" i="1"/>
  <c r="F40" s="1"/>
  <c r="E52"/>
  <c r="C52"/>
  <c r="F52"/>
  <c r="D52"/>
  <c r="E68"/>
  <c r="F68" s="1"/>
  <c r="C68"/>
  <c r="D68"/>
  <c r="F66" i="10" s="1"/>
  <c r="E80" i="1"/>
  <c r="F80" s="1"/>
  <c r="C80"/>
  <c r="D80"/>
  <c r="E108"/>
  <c r="C108"/>
  <c r="F108"/>
  <c r="E106" i="10" s="1"/>
  <c r="G106" s="1"/>
  <c r="H106" s="1"/>
  <c r="D108" i="1"/>
  <c r="F106" i="10" s="1"/>
  <c r="K106" s="1"/>
  <c r="L106" s="1"/>
  <c r="M106" s="1"/>
  <c r="E233" i="1"/>
  <c r="F233" s="1"/>
  <c r="C233"/>
  <c r="D233"/>
  <c r="E175"/>
  <c r="F175" s="1"/>
  <c r="E223"/>
  <c r="F223" s="1"/>
  <c r="C223"/>
  <c r="D223"/>
  <c r="E185"/>
  <c r="F185" s="1"/>
  <c r="H185" s="1"/>
  <c r="I185" s="1"/>
  <c r="C185"/>
  <c r="D185"/>
  <c r="E199"/>
  <c r="F199" s="1"/>
  <c r="C199"/>
  <c r="D199"/>
  <c r="E230"/>
  <c r="F230" s="1"/>
  <c r="C230"/>
  <c r="D230"/>
  <c r="F228" i="10" s="1"/>
  <c r="K228" s="1"/>
  <c r="L228" s="1"/>
  <c r="M228" s="1"/>
  <c r="E182" i="1"/>
  <c r="F182" s="1"/>
  <c r="E221"/>
  <c r="F221" s="1"/>
  <c r="E219" i="10" s="1"/>
  <c r="G219" s="1"/>
  <c r="H219" s="1"/>
  <c r="C221" i="1"/>
  <c r="D221"/>
  <c r="E210"/>
  <c r="F210" s="1"/>
  <c r="C210"/>
  <c r="D210"/>
  <c r="F208" i="10" s="1"/>
  <c r="K208" s="1"/>
  <c r="L208" s="1"/>
  <c r="M208" s="1"/>
  <c r="E203" i="1"/>
  <c r="F203" s="1"/>
  <c r="E201" i="10" s="1"/>
  <c r="G201" s="1"/>
  <c r="H201" s="1"/>
  <c r="C203" i="1"/>
  <c r="D203"/>
  <c r="E235"/>
  <c r="F235" s="1"/>
  <c r="H235" s="1"/>
  <c r="I235" s="1"/>
  <c r="C235"/>
  <c r="D235"/>
  <c r="E166"/>
  <c r="F166" s="1"/>
  <c r="C166"/>
  <c r="D166"/>
  <c r="F164" i="10" s="1"/>
  <c r="E162" i="1"/>
  <c r="F162" s="1"/>
  <c r="C162"/>
  <c r="D162"/>
  <c r="E249"/>
  <c r="F249" s="1"/>
  <c r="C249"/>
  <c r="D249"/>
  <c r="E60"/>
  <c r="F60" s="1"/>
  <c r="H60" s="1"/>
  <c r="I60" s="1"/>
  <c r="C60"/>
  <c r="D60"/>
  <c r="C186"/>
  <c r="D186"/>
  <c r="F184" i="10" s="1"/>
  <c r="E198" i="1"/>
  <c r="F198" s="1"/>
  <c r="C198"/>
  <c r="D198"/>
  <c r="E100"/>
  <c r="F100" s="1"/>
  <c r="H100" s="1"/>
  <c r="I100" s="1"/>
  <c r="C100"/>
  <c r="D100"/>
  <c r="E124"/>
  <c r="F124" s="1"/>
  <c r="C124"/>
  <c r="D124"/>
  <c r="H124"/>
  <c r="I124" s="1"/>
  <c r="E247"/>
  <c r="F247" s="1"/>
  <c r="C247"/>
  <c r="D247"/>
  <c r="F245" i="10" s="1"/>
  <c r="K245" s="1"/>
  <c r="L245" s="1"/>
  <c r="M245" s="1"/>
  <c r="E84" i="1"/>
  <c r="F84" s="1"/>
  <c r="C84"/>
  <c r="D84"/>
  <c r="E239"/>
  <c r="F239" s="1"/>
  <c r="E237" i="10" s="1"/>
  <c r="G237" s="1"/>
  <c r="H237" s="1"/>
  <c r="C239" i="1"/>
  <c r="D239"/>
  <c r="E177"/>
  <c r="F177" s="1"/>
  <c r="H177" s="1"/>
  <c r="I177" s="1"/>
  <c r="C177"/>
  <c r="D177"/>
  <c r="L180" s="1"/>
  <c r="E231"/>
  <c r="F231" s="1"/>
  <c r="C231"/>
  <c r="D231"/>
  <c r="E206"/>
  <c r="F206" s="1"/>
  <c r="C206"/>
  <c r="D206"/>
  <c r="E201"/>
  <c r="F201" s="1"/>
  <c r="H201" s="1"/>
  <c r="I201" s="1"/>
  <c r="C201"/>
  <c r="D201"/>
  <c r="E189"/>
  <c r="F189" s="1"/>
  <c r="C189"/>
  <c r="D189"/>
  <c r="E186"/>
  <c r="F186" s="1"/>
  <c r="E229"/>
  <c r="F229" s="1"/>
  <c r="C229"/>
  <c r="D229"/>
  <c r="E219"/>
  <c r="F219" s="1"/>
  <c r="C219"/>
  <c r="D219"/>
  <c r="E192"/>
  <c r="F192" s="1"/>
  <c r="C192"/>
  <c r="D192"/>
  <c r="F190" i="10" s="1"/>
  <c r="K190" s="1"/>
  <c r="L190" s="1"/>
  <c r="M190" s="1"/>
  <c r="E236" i="1"/>
  <c r="F236" s="1"/>
  <c r="C236"/>
  <c r="D236"/>
  <c r="C252"/>
  <c r="F252"/>
  <c r="D252"/>
  <c r="E196"/>
  <c r="F196" s="1"/>
  <c r="C196"/>
  <c r="D196"/>
  <c r="E244"/>
  <c r="F244" s="1"/>
  <c r="E242" i="10" s="1"/>
  <c r="G242" s="1"/>
  <c r="H242" s="1"/>
  <c r="C244" i="1"/>
  <c r="D244"/>
  <c r="E253"/>
  <c r="F253" s="1"/>
  <c r="E204"/>
  <c r="F204" s="1"/>
  <c r="C204"/>
  <c r="D204"/>
  <c r="L204" s="1"/>
  <c r="E168"/>
  <c r="F168" s="1"/>
  <c r="H168" s="1"/>
  <c r="I168" s="1"/>
  <c r="C168"/>
  <c r="D168"/>
  <c r="E172"/>
  <c r="F172" s="1"/>
  <c r="C172"/>
  <c r="D172"/>
  <c r="E200"/>
  <c r="F200" s="1"/>
  <c r="E198" i="10" s="1"/>
  <c r="G198" s="1"/>
  <c r="C200" i="1"/>
  <c r="D200"/>
  <c r="F198" i="10" s="1"/>
  <c r="K198" s="1"/>
  <c r="L198" s="1"/>
  <c r="M198" s="1"/>
  <c r="E208" i="1"/>
  <c r="F208" s="1"/>
  <c r="C208"/>
  <c r="D208"/>
  <c r="E212"/>
  <c r="F212" s="1"/>
  <c r="E210" i="10" s="1"/>
  <c r="G210" s="1"/>
  <c r="H210" s="1"/>
  <c r="C212" i="1"/>
  <c r="D212"/>
  <c r="F210" i="10" s="1"/>
  <c r="K210" s="1"/>
  <c r="L210" s="1"/>
  <c r="M210" s="1"/>
  <c r="E216" i="1"/>
  <c r="F216" s="1"/>
  <c r="H216" s="1"/>
  <c r="I216" s="1"/>
  <c r="C216"/>
  <c r="D216"/>
  <c r="E224"/>
  <c r="F224" s="1"/>
  <c r="C224"/>
  <c r="D224"/>
  <c r="E254"/>
  <c r="F254" s="1"/>
  <c r="E176"/>
  <c r="F176" s="1"/>
  <c r="H176" s="1"/>
  <c r="I176" s="1"/>
  <c r="C176"/>
  <c r="D176"/>
  <c r="F174" i="10" s="1"/>
  <c r="K174" s="1"/>
  <c r="L174" s="1"/>
  <c r="M174" s="1"/>
  <c r="E232" i="1"/>
  <c r="F232" s="1"/>
  <c r="E230" i="10" s="1"/>
  <c r="G230" s="1"/>
  <c r="H230" s="1"/>
  <c r="C232" i="1"/>
  <c r="D232"/>
  <c r="F230" i="10" s="1"/>
  <c r="K230" s="1"/>
  <c r="L230" s="1"/>
  <c r="M230" s="1"/>
  <c r="E164" i="1"/>
  <c r="F164" s="1"/>
  <c r="C164"/>
  <c r="D164"/>
  <c r="F162" i="10" s="1"/>
  <c r="K162" s="1"/>
  <c r="L162" s="1"/>
  <c r="M162" s="1"/>
  <c r="E180" i="1"/>
  <c r="F180" s="1"/>
  <c r="C180"/>
  <c r="D180"/>
  <c r="F178" i="10" s="1"/>
  <c r="K178" s="1"/>
  <c r="L178" s="1"/>
  <c r="M178" s="1"/>
  <c r="E184" i="1"/>
  <c r="F184" s="1"/>
  <c r="C184"/>
  <c r="D184"/>
  <c r="E240"/>
  <c r="F240" s="1"/>
  <c r="C240"/>
  <c r="D240"/>
  <c r="F238" i="10" s="1"/>
  <c r="K238" s="1"/>
  <c r="L238" s="1"/>
  <c r="E220" i="1"/>
  <c r="F220" s="1"/>
  <c r="C220"/>
  <c r="D220"/>
  <c r="E228"/>
  <c r="F228" s="1"/>
  <c r="C228"/>
  <c r="D228"/>
  <c r="E248"/>
  <c r="F248" s="1"/>
  <c r="H248" s="1"/>
  <c r="I248" s="1"/>
  <c r="C248"/>
  <c r="D248"/>
  <c r="F246" i="10" s="1"/>
  <c r="K246" s="1"/>
  <c r="L246" s="1"/>
  <c r="M246" s="1"/>
  <c r="E188" i="1"/>
  <c r="F188" s="1"/>
  <c r="E186" i="10" s="1"/>
  <c r="G186" s="1"/>
  <c r="H186" s="1"/>
  <c r="C188" i="1"/>
  <c r="D188"/>
  <c r="F186" i="10" s="1"/>
  <c r="K186" s="1"/>
  <c r="L186" s="1"/>
  <c r="M186" s="1"/>
  <c r="H256" i="1"/>
  <c r="I256" s="1"/>
  <c r="E255"/>
  <c r="F255" s="1"/>
  <c r="F257"/>
  <c r="H257" s="1"/>
  <c r="I257" s="1"/>
  <c r="H258"/>
  <c r="I258" s="1"/>
  <c r="F259"/>
  <c r="H259" s="1"/>
  <c r="I259" s="1"/>
  <c r="H262"/>
  <c r="I262" s="1"/>
  <c r="F261"/>
  <c r="H261" s="1"/>
  <c r="I261" s="1"/>
  <c r="F263"/>
  <c r="H263" s="1"/>
  <c r="I263" s="1"/>
  <c r="F33" i="10"/>
  <c r="L64" i="1"/>
  <c r="F7" i="10"/>
  <c r="K7" s="1"/>
  <c r="L7" s="1"/>
  <c r="M7" s="1"/>
  <c r="F21"/>
  <c r="K21" s="1"/>
  <c r="L21" s="1"/>
  <c r="M21" s="1"/>
  <c r="F171"/>
  <c r="K171"/>
  <c r="L171"/>
  <c r="F38"/>
  <c r="K38" s="1"/>
  <c r="E21"/>
  <c r="G21" s="1"/>
  <c r="H21" s="1"/>
  <c r="F35"/>
  <c r="K35" s="1"/>
  <c r="L35" s="1"/>
  <c r="M35" s="1"/>
  <c r="F40"/>
  <c r="K40" s="1"/>
  <c r="L40" s="1"/>
  <c r="M40" s="1"/>
  <c r="F49"/>
  <c r="K49" s="1"/>
  <c r="L49" s="1"/>
  <c r="M49" s="1"/>
  <c r="F6"/>
  <c r="F9"/>
  <c r="K9" s="1"/>
  <c r="L9" s="1"/>
  <c r="M9" s="1"/>
  <c r="F13"/>
  <c r="K13" s="1"/>
  <c r="L13" s="1"/>
  <c r="M13" s="1"/>
  <c r="F32"/>
  <c r="L48" i="1"/>
  <c r="F45" i="10"/>
  <c r="K45" s="1"/>
  <c r="L45" s="1"/>
  <c r="M45" s="1"/>
  <c r="F48"/>
  <c r="K48"/>
  <c r="L48"/>
  <c r="M48" s="1"/>
  <c r="F58"/>
  <c r="K58" s="1"/>
  <c r="L58" s="1"/>
  <c r="M58" s="1"/>
  <c r="F63"/>
  <c r="K63" s="1"/>
  <c r="L63" s="1"/>
  <c r="M63" s="1"/>
  <c r="L72" i="1"/>
  <c r="F67" i="10"/>
  <c r="K67" s="1"/>
  <c r="L67" s="1"/>
  <c r="M67" s="1"/>
  <c r="F44"/>
  <c r="K44" s="1"/>
  <c r="L44" s="1"/>
  <c r="M44" s="1"/>
  <c r="F65"/>
  <c r="K65" s="1"/>
  <c r="L65" s="1"/>
  <c r="M65" s="1"/>
  <c r="L24"/>
  <c r="M24" s="1"/>
  <c r="K32"/>
  <c r="L32" s="1"/>
  <c r="M32" s="1"/>
  <c r="F46"/>
  <c r="K46" s="1"/>
  <c r="L46" s="1"/>
  <c r="M46" s="1"/>
  <c r="F5"/>
  <c r="K5"/>
  <c r="L5"/>
  <c r="F12"/>
  <c r="K12"/>
  <c r="L12"/>
  <c r="M12" s="1"/>
  <c r="F23"/>
  <c r="K23" s="1"/>
  <c r="L23" s="1"/>
  <c r="M23" s="1"/>
  <c r="F29"/>
  <c r="F31"/>
  <c r="K31" s="1"/>
  <c r="L31" s="1"/>
  <c r="M31" s="1"/>
  <c r="L34"/>
  <c r="M34" s="1"/>
  <c r="E45"/>
  <c r="G45" s="1"/>
  <c r="H45" s="1"/>
  <c r="F51"/>
  <c r="L54"/>
  <c r="M54" s="1"/>
  <c r="F57"/>
  <c r="K57" s="1"/>
  <c r="L57" s="1"/>
  <c r="M57" s="1"/>
  <c r="L60"/>
  <c r="M60" s="1"/>
  <c r="E63"/>
  <c r="G63" s="1"/>
  <c r="H63" s="1"/>
  <c r="F19"/>
  <c r="F27"/>
  <c r="K27"/>
  <c r="L27" s="1"/>
  <c r="M27" s="1"/>
  <c r="F52"/>
  <c r="K52" s="1"/>
  <c r="L52" s="1"/>
  <c r="M52" s="1"/>
  <c r="F55"/>
  <c r="K55" s="1"/>
  <c r="L55" s="1"/>
  <c r="M55"/>
  <c r="F41"/>
  <c r="K41" s="1"/>
  <c r="L41" s="1"/>
  <c r="K29"/>
  <c r="L29" s="1"/>
  <c r="M29" s="1"/>
  <c r="E5"/>
  <c r="G5" s="1"/>
  <c r="H5" s="1"/>
  <c r="F17"/>
  <c r="K17"/>
  <c r="L17" s="1"/>
  <c r="M17" s="1"/>
  <c r="F28"/>
  <c r="K28" s="1"/>
  <c r="L28" s="1"/>
  <c r="M28" s="1"/>
  <c r="F39"/>
  <c r="K39" s="1"/>
  <c r="L39" s="1"/>
  <c r="M39" s="1"/>
  <c r="F42"/>
  <c r="K42"/>
  <c r="L42" s="1"/>
  <c r="M42" s="1"/>
  <c r="F47"/>
  <c r="K47" s="1"/>
  <c r="L47" s="1"/>
  <c r="M47" s="1"/>
  <c r="E57"/>
  <c r="G57"/>
  <c r="H57" s="1"/>
  <c r="K66"/>
  <c r="L66" s="1"/>
  <c r="M66" s="1"/>
  <c r="L38"/>
  <c r="M38" s="1"/>
  <c r="F68"/>
  <c r="K6"/>
  <c r="L6"/>
  <c r="L60" i="1"/>
  <c r="F11" i="10"/>
  <c r="K11"/>
  <c r="L11" s="1"/>
  <c r="M11" s="1"/>
  <c r="L36" i="1"/>
  <c r="K33" i="10"/>
  <c r="L33" s="1"/>
  <c r="M33" s="1"/>
  <c r="H36"/>
  <c r="F50"/>
  <c r="K50" s="1"/>
  <c r="L50" s="1"/>
  <c r="M50" s="1"/>
  <c r="F53"/>
  <c r="K53" s="1"/>
  <c r="L53" s="1"/>
  <c r="M53" s="1"/>
  <c r="F56"/>
  <c r="K56" s="1"/>
  <c r="L56" s="1"/>
  <c r="M56" s="1"/>
  <c r="F30"/>
  <c r="K30" s="1"/>
  <c r="L30" s="1"/>
  <c r="M30" s="1"/>
  <c r="F62"/>
  <c r="K43"/>
  <c r="L43"/>
  <c r="M43" s="1"/>
  <c r="K51"/>
  <c r="L51" s="1"/>
  <c r="M51" s="1"/>
  <c r="K19"/>
  <c r="L19"/>
  <c r="M19" s="1"/>
  <c r="M41"/>
  <c r="L52" i="1"/>
  <c r="E50" i="10"/>
  <c r="G50" s="1"/>
  <c r="H50" s="1"/>
  <c r="K62"/>
  <c r="L62" s="1"/>
  <c r="M62" s="1"/>
  <c r="F72"/>
  <c r="K72" s="1"/>
  <c r="L72" s="1"/>
  <c r="M72" s="1"/>
  <c r="F103"/>
  <c r="K103" s="1"/>
  <c r="L103" s="1"/>
  <c r="M103"/>
  <c r="F120"/>
  <c r="K120" s="1"/>
  <c r="F146"/>
  <c r="K146" s="1"/>
  <c r="L146" s="1"/>
  <c r="M146" s="1"/>
  <c r="F160"/>
  <c r="K160" s="1"/>
  <c r="L160" s="1"/>
  <c r="M160" s="1"/>
  <c r="K203"/>
  <c r="L203" s="1"/>
  <c r="M203" s="1"/>
  <c r="F218"/>
  <c r="K218" s="1"/>
  <c r="L218" s="1"/>
  <c r="M218" s="1"/>
  <c r="F234"/>
  <c r="F250"/>
  <c r="K250" s="1"/>
  <c r="L250" s="1"/>
  <c r="M250" s="1"/>
  <c r="L112" i="1"/>
  <c r="F116" i="10"/>
  <c r="K116"/>
  <c r="L116"/>
  <c r="M116" s="1"/>
  <c r="F130"/>
  <c r="K130" s="1"/>
  <c r="L130" s="1"/>
  <c r="M130" s="1"/>
  <c r="F139"/>
  <c r="K139"/>
  <c r="L139"/>
  <c r="M139"/>
  <c r="F148"/>
  <c r="K148" s="1"/>
  <c r="L148" s="1"/>
  <c r="M148" s="1"/>
  <c r="F180"/>
  <c r="K180" s="1"/>
  <c r="L180" s="1"/>
  <c r="M180" s="1"/>
  <c r="E221"/>
  <c r="G221" s="1"/>
  <c r="H221" s="1"/>
  <c r="F236"/>
  <c r="K236" s="1"/>
  <c r="L236" s="1"/>
  <c r="M236"/>
  <c r="L108" i="1"/>
  <c r="G130" i="10"/>
  <c r="H130" s="1"/>
  <c r="F243"/>
  <c r="K68"/>
  <c r="L68" s="1"/>
  <c r="M68" s="1"/>
  <c r="F78"/>
  <c r="K78" s="1"/>
  <c r="E81"/>
  <c r="G81" s="1"/>
  <c r="H81" s="1"/>
  <c r="F90"/>
  <c r="K90"/>
  <c r="L90" s="1"/>
  <c r="M90" s="1"/>
  <c r="F96"/>
  <c r="K96" s="1"/>
  <c r="L96" s="1"/>
  <c r="M96" s="1"/>
  <c r="F99"/>
  <c r="K99" s="1"/>
  <c r="L99" s="1"/>
  <c r="M99" s="1"/>
  <c r="F109"/>
  <c r="K109"/>
  <c r="L109"/>
  <c r="M109"/>
  <c r="F112"/>
  <c r="K112" s="1"/>
  <c r="L112" s="1"/>
  <c r="M112" s="1"/>
  <c r="L115"/>
  <c r="M115" s="1"/>
  <c r="F122"/>
  <c r="K122" s="1"/>
  <c r="L122" s="1"/>
  <c r="M122" s="1"/>
  <c r="F126"/>
  <c r="K129"/>
  <c r="L129" s="1"/>
  <c r="M129" s="1"/>
  <c r="F135"/>
  <c r="K135"/>
  <c r="L135" s="1"/>
  <c r="M135" s="1"/>
  <c r="F142"/>
  <c r="F147"/>
  <c r="K147" s="1"/>
  <c r="L147" s="1"/>
  <c r="M147" s="1"/>
  <c r="E151"/>
  <c r="G151" s="1"/>
  <c r="H151" s="1"/>
  <c r="F154"/>
  <c r="F166"/>
  <c r="K166"/>
  <c r="L166" s="1"/>
  <c r="M166" s="1"/>
  <c r="K172"/>
  <c r="L172" s="1"/>
  <c r="M172" s="1"/>
  <c r="F175"/>
  <c r="K175" s="1"/>
  <c r="L175" s="1"/>
  <c r="M175" s="1"/>
  <c r="F179"/>
  <c r="K179" s="1"/>
  <c r="L179" s="1"/>
  <c r="M179" s="1"/>
  <c r="F182"/>
  <c r="K182" s="1"/>
  <c r="L182" s="1"/>
  <c r="M182" s="1"/>
  <c r="F185"/>
  <c r="L188"/>
  <c r="M188" s="1"/>
  <c r="F206"/>
  <c r="K206" s="1"/>
  <c r="F217"/>
  <c r="K217" s="1"/>
  <c r="L217" s="1"/>
  <c r="M217" s="1"/>
  <c r="F223"/>
  <c r="K223" s="1"/>
  <c r="L223" s="1"/>
  <c r="M223" s="1"/>
  <c r="F226"/>
  <c r="K226" s="1"/>
  <c r="L226" s="1"/>
  <c r="M226" s="1"/>
  <c r="F229"/>
  <c r="K229" s="1"/>
  <c r="L229" s="1"/>
  <c r="M229" s="1"/>
  <c r="F232"/>
  <c r="K232" s="1"/>
  <c r="L232" s="1"/>
  <c r="M232" s="1"/>
  <c r="F235"/>
  <c r="K235" s="1"/>
  <c r="L235" s="1"/>
  <c r="M235" s="1"/>
  <c r="L244" i="1"/>
  <c r="F239" i="10"/>
  <c r="F252"/>
  <c r="K252" s="1"/>
  <c r="L252" s="1"/>
  <c r="M252" s="1"/>
  <c r="F79"/>
  <c r="F88"/>
  <c r="K88" s="1"/>
  <c r="L88" s="1"/>
  <c r="M88" s="1"/>
  <c r="F98"/>
  <c r="F123"/>
  <c r="K123" s="1"/>
  <c r="L123" s="1"/>
  <c r="M123" s="1"/>
  <c r="F134"/>
  <c r="F143"/>
  <c r="F155"/>
  <c r="M189"/>
  <c r="F197"/>
  <c r="K197" s="1"/>
  <c r="L197" s="1"/>
  <c r="M197" s="1"/>
  <c r="F209"/>
  <c r="K209" s="1"/>
  <c r="L209" s="1"/>
  <c r="M209" s="1"/>
  <c r="F224"/>
  <c r="K224" s="1"/>
  <c r="L224" s="1"/>
  <c r="M224" s="1"/>
  <c r="F253"/>
  <c r="K253" s="1"/>
  <c r="L253" s="1"/>
  <c r="M253" s="1"/>
  <c r="F75"/>
  <c r="K75" s="1"/>
  <c r="L75" s="1"/>
  <c r="M75" s="1"/>
  <c r="M87"/>
  <c r="L128" i="1"/>
  <c r="F176" i="10"/>
  <c r="K176"/>
  <c r="L176" s="1"/>
  <c r="M176" s="1"/>
  <c r="F233"/>
  <c r="K233" s="1"/>
  <c r="L233" s="1"/>
  <c r="M233"/>
  <c r="K81"/>
  <c r="L81" s="1"/>
  <c r="M81" s="1"/>
  <c r="E97"/>
  <c r="G97" s="1"/>
  <c r="H97" s="1"/>
  <c r="F110"/>
  <c r="F133"/>
  <c r="K133" s="1"/>
  <c r="F170"/>
  <c r="K170" s="1"/>
  <c r="K185"/>
  <c r="L185" s="1"/>
  <c r="M185" s="1"/>
  <c r="F199"/>
  <c r="K199" s="1"/>
  <c r="L199" s="1"/>
  <c r="M199" s="1"/>
  <c r="L206"/>
  <c r="M206" s="1"/>
  <c r="F215"/>
  <c r="K215" s="1"/>
  <c r="L215" s="1"/>
  <c r="M215" s="1"/>
  <c r="K239"/>
  <c r="L239"/>
  <c r="M239" s="1"/>
  <c r="L74"/>
  <c r="M74"/>
  <c r="F83"/>
  <c r="K83" s="1"/>
  <c r="L83" s="1"/>
  <c r="M83" s="1"/>
  <c r="L125"/>
  <c r="M125" s="1"/>
  <c r="F153"/>
  <c r="K153"/>
  <c r="L153"/>
  <c r="M153"/>
  <c r="F159"/>
  <c r="K159" s="1"/>
  <c r="L159" s="1"/>
  <c r="M159" s="1"/>
  <c r="F191"/>
  <c r="K191" s="1"/>
  <c r="L191" s="1"/>
  <c r="M191" s="1"/>
  <c r="F195"/>
  <c r="K195" s="1"/>
  <c r="L195" s="1"/>
  <c r="M195" s="1"/>
  <c r="F214"/>
  <c r="K214" s="1"/>
  <c r="L214" s="1"/>
  <c r="M214" s="1"/>
  <c r="F219"/>
  <c r="K219"/>
  <c r="L219" s="1"/>
  <c r="M219" s="1"/>
  <c r="L228" i="1"/>
  <c r="F242" i="10"/>
  <c r="K242" s="1"/>
  <c r="L242" s="1"/>
  <c r="M242" s="1"/>
  <c r="F248"/>
  <c r="K248" s="1"/>
  <c r="L248" s="1"/>
  <c r="M248" s="1"/>
  <c r="F251"/>
  <c r="K251" s="1"/>
  <c r="L251" s="1"/>
  <c r="M251" s="1"/>
  <c r="F77"/>
  <c r="K77" s="1"/>
  <c r="L77" s="1"/>
  <c r="M77" s="1"/>
  <c r="F80"/>
  <c r="F86"/>
  <c r="K86" s="1"/>
  <c r="L86" s="1"/>
  <c r="M86" s="1"/>
  <c r="K89"/>
  <c r="L89" s="1"/>
  <c r="M89" s="1"/>
  <c r="F92"/>
  <c r="K92" s="1"/>
  <c r="L92" s="1"/>
  <c r="M92" s="1"/>
  <c r="F108"/>
  <c r="K108"/>
  <c r="L108"/>
  <c r="M108" s="1"/>
  <c r="F111"/>
  <c r="K111" s="1"/>
  <c r="L111" s="1"/>
  <c r="M111" s="1"/>
  <c r="F121"/>
  <c r="K121"/>
  <c r="L121" s="1"/>
  <c r="M121" s="1"/>
  <c r="F128"/>
  <c r="K128"/>
  <c r="L128" s="1"/>
  <c r="M128" s="1"/>
  <c r="F131"/>
  <c r="K131" s="1"/>
  <c r="L131" s="1"/>
  <c r="M131" s="1"/>
  <c r="M138"/>
  <c r="F144"/>
  <c r="F168"/>
  <c r="K168" s="1"/>
  <c r="L168" s="1"/>
  <c r="M168" s="1"/>
  <c r="F181"/>
  <c r="K181" s="1"/>
  <c r="L181" s="1"/>
  <c r="M181" s="1"/>
  <c r="K184"/>
  <c r="L184" s="1"/>
  <c r="M184" s="1"/>
  <c r="F187"/>
  <c r="K187" s="1"/>
  <c r="L187" s="1"/>
  <c r="M187" s="1"/>
  <c r="F231"/>
  <c r="K231"/>
  <c r="L231" s="1"/>
  <c r="M231" s="1"/>
  <c r="M238"/>
  <c r="F69"/>
  <c r="K69" s="1"/>
  <c r="L69" s="1"/>
  <c r="M69" s="1"/>
  <c r="F82"/>
  <c r="K82" s="1"/>
  <c r="L82" s="1"/>
  <c r="M82" s="1"/>
  <c r="F200"/>
  <c r="K200"/>
  <c r="L200" s="1"/>
  <c r="M200" s="1"/>
  <c r="F212"/>
  <c r="K212"/>
  <c r="L212" s="1"/>
  <c r="M212" s="1"/>
  <c r="L96" i="1"/>
  <c r="F91" i="10"/>
  <c r="F100"/>
  <c r="K100"/>
  <c r="L100" s="1"/>
  <c r="M100" s="1"/>
  <c r="F113"/>
  <c r="K113"/>
  <c r="L113" s="1"/>
  <c r="M113" s="1"/>
  <c r="L133"/>
  <c r="M133" s="1"/>
  <c r="F145"/>
  <c r="K145" s="1"/>
  <c r="L145" s="1"/>
  <c r="M145" s="1"/>
  <c r="L170"/>
  <c r="M170"/>
  <c r="L232" i="1"/>
  <c r="F227" i="10"/>
  <c r="F71"/>
  <c r="K71"/>
  <c r="L71" s="1"/>
  <c r="M71" s="1"/>
  <c r="K126"/>
  <c r="L126" s="1"/>
  <c r="M126" s="1"/>
  <c r="K142"/>
  <c r="L142" s="1"/>
  <c r="M142" s="1"/>
  <c r="K211"/>
  <c r="L211" s="1"/>
  <c r="M211" s="1"/>
  <c r="K80"/>
  <c r="L80"/>
  <c r="M80" s="1"/>
  <c r="K144"/>
  <c r="L144" s="1"/>
  <c r="M144" s="1"/>
  <c r="F73"/>
  <c r="K73"/>
  <c r="L73"/>
  <c r="M73" s="1"/>
  <c r="K79"/>
  <c r="L79" s="1"/>
  <c r="M79" s="1"/>
  <c r="K101"/>
  <c r="L101"/>
  <c r="M101" s="1"/>
  <c r="F124"/>
  <c r="K124" s="1"/>
  <c r="L124" s="1"/>
  <c r="M124" s="1"/>
  <c r="K140"/>
  <c r="L140" s="1"/>
  <c r="M140" s="1"/>
  <c r="F161"/>
  <c r="K161"/>
  <c r="L161" s="1"/>
  <c r="M161" s="1"/>
  <c r="F194"/>
  <c r="K194"/>
  <c r="L194" s="1"/>
  <c r="M194" s="1"/>
  <c r="F204"/>
  <c r="K204" s="1"/>
  <c r="L204" s="1"/>
  <c r="M204" s="1"/>
  <c r="F222"/>
  <c r="K222" s="1"/>
  <c r="L222" s="1"/>
  <c r="M222" s="1"/>
  <c r="F225"/>
  <c r="K225" s="1"/>
  <c r="L225" s="1"/>
  <c r="M225"/>
  <c r="F241"/>
  <c r="K241" s="1"/>
  <c r="L241" s="1"/>
  <c r="M241" s="1"/>
  <c r="F85"/>
  <c r="K85" s="1"/>
  <c r="M94"/>
  <c r="F107"/>
  <c r="K107" s="1"/>
  <c r="L107" s="1"/>
  <c r="M107" s="1"/>
  <c r="F114"/>
  <c r="K114" s="1"/>
  <c r="L114" s="1"/>
  <c r="M114" s="1"/>
  <c r="L132" i="1"/>
  <c r="K157" i="10"/>
  <c r="L157" s="1"/>
  <c r="M157" s="1"/>
  <c r="K193"/>
  <c r="L193" s="1"/>
  <c r="M193" s="1"/>
  <c r="F240"/>
  <c r="K240" s="1"/>
  <c r="L240" s="1"/>
  <c r="M240" s="1"/>
  <c r="K243"/>
  <c r="L243"/>
  <c r="M243"/>
  <c r="F97"/>
  <c r="K97" s="1"/>
  <c r="L97" s="1"/>
  <c r="M97" s="1"/>
  <c r="K110"/>
  <c r="L110" s="1"/>
  <c r="M110" s="1"/>
  <c r="F173"/>
  <c r="K173" s="1"/>
  <c r="L173" s="1"/>
  <c r="M173" s="1"/>
  <c r="F183"/>
  <c r="L192"/>
  <c r="M192" s="1"/>
  <c r="G224"/>
  <c r="H224" s="1"/>
  <c r="L78"/>
  <c r="M78" s="1"/>
  <c r="K154"/>
  <c r="L154" s="1"/>
  <c r="M154" s="1"/>
  <c r="E233"/>
  <c r="G233" s="1"/>
  <c r="H233" s="1"/>
  <c r="K249"/>
  <c r="L249" s="1"/>
  <c r="M249" s="1"/>
  <c r="M102"/>
  <c r="E122"/>
  <c r="G122" s="1"/>
  <c r="H122" s="1"/>
  <c r="F70"/>
  <c r="K70" s="1"/>
  <c r="L70" s="1"/>
  <c r="M70" s="1"/>
  <c r="L104"/>
  <c r="M104" s="1"/>
  <c r="K143"/>
  <c r="L143" s="1"/>
  <c r="M143" s="1"/>
  <c r="K155"/>
  <c r="L155" s="1"/>
  <c r="M155" s="1"/>
  <c r="F201"/>
  <c r="K201"/>
  <c r="L201"/>
  <c r="M201" s="1"/>
  <c r="L85"/>
  <c r="M85"/>
  <c r="K91"/>
  <c r="L91" s="1"/>
  <c r="M91" s="1"/>
  <c r="K98"/>
  <c r="L98" s="1"/>
  <c r="M98" s="1"/>
  <c r="L120"/>
  <c r="M120" s="1"/>
  <c r="K134"/>
  <c r="L134"/>
  <c r="M134"/>
  <c r="F137"/>
  <c r="K137" s="1"/>
  <c r="L137" s="1"/>
  <c r="M137" s="1"/>
  <c r="K164"/>
  <c r="L164" s="1"/>
  <c r="M164" s="1"/>
  <c r="K183"/>
  <c r="L183" s="1"/>
  <c r="M183" s="1"/>
  <c r="H198"/>
  <c r="K227"/>
  <c r="L227" s="1"/>
  <c r="M227" s="1"/>
  <c r="K234"/>
  <c r="L234" s="1"/>
  <c r="M234" s="1"/>
  <c r="F221" l="1"/>
  <c r="K221" s="1"/>
  <c r="L221" s="1"/>
  <c r="M221" s="1"/>
  <c r="H223" i="1"/>
  <c r="I223" s="1"/>
  <c r="L212"/>
  <c r="F207" i="10"/>
  <c r="K207" s="1"/>
  <c r="L207" s="1"/>
  <c r="M207" s="1"/>
  <c r="M5"/>
  <c r="M171"/>
  <c r="M6"/>
  <c r="F216"/>
  <c r="K216" s="1"/>
  <c r="L216" s="1"/>
  <c r="M216" s="1"/>
  <c r="M205"/>
  <c r="M169"/>
  <c r="F237"/>
  <c r="K237" s="1"/>
  <c r="L237" s="1"/>
  <c r="M237" s="1"/>
  <c r="L240" i="1"/>
  <c r="L200"/>
  <c r="F196" i="10"/>
  <c r="K196" s="1"/>
  <c r="L196" s="1"/>
  <c r="M196" s="1"/>
  <c r="L28" i="1"/>
  <c r="F25" i="10"/>
  <c r="K25" s="1"/>
  <c r="L25" s="1"/>
  <c r="M25" s="1"/>
  <c r="F84"/>
  <c r="K84" s="1"/>
  <c r="L84" s="1"/>
  <c r="M84" s="1"/>
  <c r="L88" i="1"/>
  <c r="L152"/>
  <c r="F149" i="10"/>
  <c r="K149" s="1"/>
  <c r="L149" s="1"/>
  <c r="M149" s="1"/>
  <c r="L140" i="1"/>
  <c r="F136" i="10"/>
  <c r="K136" s="1"/>
  <c r="L136" s="1"/>
  <c r="M136" s="1"/>
  <c r="F37"/>
  <c r="K37" s="1"/>
  <c r="L37" s="1"/>
  <c r="M37" s="1"/>
  <c r="L40" i="1"/>
  <c r="L164"/>
  <c r="L160"/>
  <c r="M220" i="10"/>
  <c r="M177"/>
  <c r="M59"/>
  <c r="F247"/>
  <c r="K247" s="1"/>
  <c r="L247" s="1"/>
  <c r="M247" s="1"/>
  <c r="L252" i="1"/>
  <c r="L68"/>
  <c r="F64" i="10"/>
  <c r="K64" s="1"/>
  <c r="L64" s="1"/>
  <c r="M64" s="1"/>
  <c r="L224" i="1"/>
  <c r="F141" i="10"/>
  <c r="K141" s="1"/>
  <c r="L141" s="1"/>
  <c r="M141" s="1"/>
  <c r="L192" i="1"/>
  <c r="L104"/>
  <c r="L156"/>
  <c r="F8" i="10"/>
  <c r="K8" s="1"/>
  <c r="L8" s="1"/>
  <c r="M8" s="1"/>
  <c r="F15"/>
  <c r="K15" s="1"/>
  <c r="L15" s="1"/>
  <c r="M15" s="1"/>
  <c r="H162" i="1"/>
  <c r="I162" s="1"/>
  <c r="H112"/>
  <c r="I112" s="1"/>
  <c r="L16"/>
  <c r="H23"/>
  <c r="I23" s="1"/>
  <c r="H106"/>
  <c r="I106" s="1"/>
  <c r="H117"/>
  <c r="I117" s="1"/>
  <c r="L188"/>
  <c r="H46"/>
  <c r="I46" s="1"/>
  <c r="F244" i="10"/>
  <c r="K244" s="1"/>
  <c r="L244" s="1"/>
  <c r="M244" s="1"/>
  <c r="F20"/>
  <c r="K20" s="1"/>
  <c r="L20" s="1"/>
  <c r="M20" s="1"/>
  <c r="L176" i="1"/>
  <c r="L208"/>
  <c r="L100"/>
  <c r="L120"/>
  <c r="L216"/>
  <c r="F202" i="10"/>
  <c r="K202" s="1"/>
  <c r="L202" s="1"/>
  <c r="M202" s="1"/>
  <c r="L124" i="1"/>
  <c r="L172"/>
  <c r="L92"/>
  <c r="F163" i="10"/>
  <c r="K163" s="1"/>
  <c r="L163" s="1"/>
  <c r="M163" s="1"/>
  <c r="H164" i="1"/>
  <c r="I164" s="1"/>
  <c r="H252"/>
  <c r="I252" s="1"/>
  <c r="H52"/>
  <c r="I52" s="1"/>
  <c r="H152"/>
  <c r="I152" s="1"/>
  <c r="H139"/>
  <c r="I139" s="1"/>
  <c r="H83"/>
  <c r="I83" s="1"/>
  <c r="H174"/>
  <c r="I174" s="1"/>
  <c r="H104"/>
  <c r="I104" s="1"/>
  <c r="H39"/>
  <c r="I39" s="1"/>
  <c r="H153"/>
  <c r="I153" s="1"/>
  <c r="E104" i="10"/>
  <c r="G104" s="1"/>
  <c r="H104" s="1"/>
  <c r="E58"/>
  <c r="G58" s="1"/>
  <c r="H58" s="1"/>
  <c r="E175"/>
  <c r="G175" s="1"/>
  <c r="H175" s="1"/>
  <c r="E133"/>
  <c r="G133" s="1"/>
  <c r="H133" s="1"/>
  <c r="M168" i="1"/>
  <c r="H85"/>
  <c r="I85" s="1"/>
  <c r="E83" i="10"/>
  <c r="G83" s="1"/>
  <c r="H83" s="1"/>
  <c r="H182" i="1"/>
  <c r="I182" s="1"/>
  <c r="E180" i="10"/>
  <c r="G180" s="1"/>
  <c r="H180" s="1"/>
  <c r="I180" s="1"/>
  <c r="H122" i="1"/>
  <c r="I122" s="1"/>
  <c r="E120" i="10"/>
  <c r="G120" s="1"/>
  <c r="H120" s="1"/>
  <c r="H244" i="1"/>
  <c r="I244" s="1"/>
  <c r="H72"/>
  <c r="I72" s="1"/>
  <c r="H54"/>
  <c r="I54" s="1"/>
  <c r="E246" i="10"/>
  <c r="G246" s="1"/>
  <c r="H246" s="1"/>
  <c r="E68"/>
  <c r="G68" s="1"/>
  <c r="H68" s="1"/>
  <c r="H230" i="1"/>
  <c r="I230" s="1"/>
  <c r="E228" i="10"/>
  <c r="G228" s="1"/>
  <c r="H228" s="1"/>
  <c r="E248"/>
  <c r="G248" s="1"/>
  <c r="H248" s="1"/>
  <c r="M252" i="1"/>
  <c r="H27"/>
  <c r="I27" s="1"/>
  <c r="E25" i="10"/>
  <c r="G25" s="1"/>
  <c r="H25" s="1"/>
  <c r="H9" i="1"/>
  <c r="I9" s="1"/>
  <c r="E7" i="10"/>
  <c r="G7" s="1"/>
  <c r="H7" s="1"/>
  <c r="M140" i="1"/>
  <c r="H137"/>
  <c r="I137" s="1"/>
  <c r="E135" i="10"/>
  <c r="G135" s="1"/>
  <c r="H135" s="1"/>
  <c r="E136"/>
  <c r="G136" s="1"/>
  <c r="H136" s="1"/>
  <c r="H138" i="1"/>
  <c r="I138" s="1"/>
  <c r="E206" i="10"/>
  <c r="G206" s="1"/>
  <c r="H206" s="1"/>
  <c r="I206" s="1"/>
  <c r="H208" i="1"/>
  <c r="I208" s="1"/>
  <c r="H220"/>
  <c r="I220" s="1"/>
  <c r="E218" i="10"/>
  <c r="G218" s="1"/>
  <c r="H218" s="1"/>
  <c r="E222"/>
  <c r="G222" s="1"/>
  <c r="H222" s="1"/>
  <c r="H224" i="1"/>
  <c r="I224" s="1"/>
  <c r="M240"/>
  <c r="E235" i="10"/>
  <c r="G235" s="1"/>
  <c r="H235" s="1"/>
  <c r="H237" i="1"/>
  <c r="I237" s="1"/>
  <c r="E42" i="10"/>
  <c r="G42" s="1"/>
  <c r="H42" s="1"/>
  <c r="H44" i="1"/>
  <c r="I44" s="1"/>
  <c r="H77"/>
  <c r="I77" s="1"/>
  <c r="E75" i="10"/>
  <c r="G75" s="1"/>
  <c r="H75" s="1"/>
  <c r="M80" i="1"/>
  <c r="H147"/>
  <c r="I147" s="1"/>
  <c r="E145" i="10"/>
  <c r="G145" s="1"/>
  <c r="H145" s="1"/>
  <c r="E169"/>
  <c r="G169" s="1"/>
  <c r="H169" s="1"/>
  <c r="H171" i="1"/>
  <c r="I171" s="1"/>
  <c r="E73" i="10"/>
  <c r="G73" s="1"/>
  <c r="H73" s="1"/>
  <c r="H75" i="1"/>
  <c r="I75" s="1"/>
  <c r="E153" i="10"/>
  <c r="G153" s="1"/>
  <c r="H153" s="1"/>
  <c r="H155" i="1"/>
  <c r="I155" s="1"/>
  <c r="M156"/>
  <c r="M184"/>
  <c r="H255"/>
  <c r="I255" s="1"/>
  <c r="E253" i="10"/>
  <c r="G253" s="1"/>
  <c r="H253" s="1"/>
  <c r="E28"/>
  <c r="G28" s="1"/>
  <c r="H28" s="1"/>
  <c r="H30" i="1"/>
  <c r="I30" s="1"/>
  <c r="H214"/>
  <c r="I214" s="1"/>
  <c r="E212" i="10"/>
  <c r="G212" s="1"/>
  <c r="H212" s="1"/>
  <c r="H179" i="1"/>
  <c r="I179" s="1"/>
  <c r="M180"/>
  <c r="H29"/>
  <c r="I29" s="1"/>
  <c r="E27" i="10"/>
  <c r="G27" s="1"/>
  <c r="H27" s="1"/>
  <c r="E35"/>
  <c r="G35" s="1"/>
  <c r="H35" s="1"/>
  <c r="M40" i="1"/>
  <c r="H37"/>
  <c r="I37" s="1"/>
  <c r="H184"/>
  <c r="I184" s="1"/>
  <c r="E182" i="10"/>
  <c r="G182" s="1"/>
  <c r="H182" s="1"/>
  <c r="E24"/>
  <c r="G24" s="1"/>
  <c r="H24" s="1"/>
  <c r="H26" i="1"/>
  <c r="I26" s="1"/>
  <c r="M28"/>
  <c r="H62"/>
  <c r="I62" s="1"/>
  <c r="E60" i="10"/>
  <c r="G60" s="1"/>
  <c r="H60" s="1"/>
  <c r="E112"/>
  <c r="G112" s="1"/>
  <c r="H112" s="1"/>
  <c r="H114" i="1"/>
  <c r="I114" s="1"/>
  <c r="E147" i="10"/>
  <c r="G147" s="1"/>
  <c r="H147" s="1"/>
  <c r="M152" i="1"/>
  <c r="H149"/>
  <c r="I149" s="1"/>
  <c r="E109" i="10"/>
  <c r="G109" s="1"/>
  <c r="H109" s="1"/>
  <c r="H111" i="1"/>
  <c r="I111" s="1"/>
  <c r="H229"/>
  <c r="I229" s="1"/>
  <c r="E227" i="10"/>
  <c r="G227" s="1"/>
  <c r="H227" s="1"/>
  <c r="M232" i="1"/>
  <c r="H210"/>
  <c r="I210" s="1"/>
  <c r="E208" i="10"/>
  <c r="G208" s="1"/>
  <c r="H208" s="1"/>
  <c r="M100" i="1"/>
  <c r="H97"/>
  <c r="I97" s="1"/>
  <c r="E95" i="10"/>
  <c r="G95" s="1"/>
  <c r="H95" s="1"/>
  <c r="E14"/>
  <c r="G14" s="1"/>
  <c r="H14" s="1"/>
  <c r="H16" i="1"/>
  <c r="I16" s="1"/>
  <c r="H187"/>
  <c r="I187" s="1"/>
  <c r="E185" i="10"/>
  <c r="G185" s="1"/>
  <c r="H185" s="1"/>
  <c r="H12" i="1"/>
  <c r="I12" s="1"/>
  <c r="E10" i="10"/>
  <c r="G10" s="1"/>
  <c r="H10" s="1"/>
  <c r="H76" i="1"/>
  <c r="I76" s="1"/>
  <c r="E74" i="10"/>
  <c r="G74" s="1"/>
  <c r="H74" s="1"/>
  <c r="E234"/>
  <c r="G234" s="1"/>
  <c r="H234" s="1"/>
  <c r="H236" i="1"/>
  <c r="I236" s="1"/>
  <c r="H231"/>
  <c r="I231" s="1"/>
  <c r="E229" i="10"/>
  <c r="G229" s="1"/>
  <c r="H229" s="1"/>
  <c r="E118"/>
  <c r="G118" s="1"/>
  <c r="H118" s="1"/>
  <c r="H120" i="1"/>
  <c r="I120" s="1"/>
  <c r="E93" i="10"/>
  <c r="G93" s="1"/>
  <c r="H93" s="1"/>
  <c r="H95" i="1"/>
  <c r="I95" s="1"/>
  <c r="H66"/>
  <c r="I66" s="1"/>
  <c r="M196"/>
  <c r="H232"/>
  <c r="I232" s="1"/>
  <c r="H203"/>
  <c r="I203" s="1"/>
  <c r="M164"/>
  <c r="H207"/>
  <c r="I207" s="1"/>
  <c r="H165"/>
  <c r="I165" s="1"/>
  <c r="E90" i="10"/>
  <c r="G90" s="1"/>
  <c r="H90" s="1"/>
  <c r="E209"/>
  <c r="G209" s="1"/>
  <c r="H209" s="1"/>
  <c r="E44"/>
  <c r="G44" s="1"/>
  <c r="H44" s="1"/>
  <c r="E37"/>
  <c r="G37" s="1"/>
  <c r="H37" s="1"/>
  <c r="M192" i="1"/>
  <c r="H193"/>
  <c r="I193" s="1"/>
  <c r="H128"/>
  <c r="I128" s="1"/>
  <c r="H115"/>
  <c r="I115" s="1"/>
  <c r="M88"/>
  <c r="M108"/>
  <c r="M92"/>
  <c r="H58"/>
  <c r="I58" s="1"/>
  <c r="E86" i="10"/>
  <c r="G86" s="1"/>
  <c r="H86" s="1"/>
  <c r="H215" i="1"/>
  <c r="I215" s="1"/>
  <c r="M44"/>
  <c r="E80" i="10"/>
  <c r="G80" s="1"/>
  <c r="H80" s="1"/>
  <c r="E110"/>
  <c r="G110" s="1"/>
  <c r="H110" s="1"/>
  <c r="E79"/>
  <c r="G79" s="1"/>
  <c r="H79" s="1"/>
  <c r="I79" s="1"/>
  <c r="E39"/>
  <c r="G39" s="1"/>
  <c r="H39" s="1"/>
  <c r="E33"/>
  <c r="G33" s="1"/>
  <c r="H33" s="1"/>
  <c r="H141" i="1"/>
  <c r="I141" s="1"/>
  <c r="H38"/>
  <c r="I38" s="1"/>
  <c r="M32"/>
  <c r="M204"/>
  <c r="M84"/>
  <c r="E183" i="10"/>
  <c r="G183" s="1"/>
  <c r="H183" s="1"/>
  <c r="H242" i="1"/>
  <c r="I242" s="1"/>
  <c r="H87"/>
  <c r="I87" s="1"/>
  <c r="M104"/>
  <c r="E250" i="10"/>
  <c r="G250" s="1"/>
  <c r="H250" s="1"/>
  <c r="E199"/>
  <c r="G199" s="1"/>
  <c r="H199" s="1"/>
  <c r="E159"/>
  <c r="G159" s="1"/>
  <c r="H159" s="1"/>
  <c r="E137"/>
  <c r="G137" s="1"/>
  <c r="H137" s="1"/>
  <c r="E16"/>
  <c r="G16" s="1"/>
  <c r="H16" s="1"/>
  <c r="H188" i="1"/>
  <c r="I188" s="1"/>
  <c r="H154"/>
  <c r="I154" s="1"/>
  <c r="H159"/>
  <c r="I159" s="1"/>
  <c r="E20" i="10"/>
  <c r="G20" s="1"/>
  <c r="H20" s="1"/>
  <c r="H22" i="1"/>
  <c r="I22" s="1"/>
  <c r="H160"/>
  <c r="I160" s="1"/>
  <c r="E158" i="10"/>
  <c r="G158" s="1"/>
  <c r="H158" s="1"/>
  <c r="H123" i="1"/>
  <c r="I123" s="1"/>
  <c r="E121" i="10"/>
  <c r="G121" s="1"/>
  <c r="H121" s="1"/>
  <c r="H45" i="1"/>
  <c r="I45" s="1"/>
  <c r="M48"/>
  <c r="E43" i="10"/>
  <c r="G43" s="1"/>
  <c r="H43" s="1"/>
  <c r="H14" i="1"/>
  <c r="I14" s="1"/>
  <c r="E12" i="10"/>
  <c r="G12" s="1"/>
  <c r="H12" s="1"/>
  <c r="E204"/>
  <c r="G204" s="1"/>
  <c r="H204" s="1"/>
  <c r="H206" i="1"/>
  <c r="I206" s="1"/>
  <c r="E173" i="10"/>
  <c r="G173" s="1"/>
  <c r="H173" s="1"/>
  <c r="H175" i="1"/>
  <c r="I175" s="1"/>
  <c r="E176" i="10"/>
  <c r="G176" s="1"/>
  <c r="H176" s="1"/>
  <c r="H178" i="1"/>
  <c r="I178" s="1"/>
  <c r="H151"/>
  <c r="I151" s="1"/>
  <c r="E149" i="10"/>
  <c r="G149" s="1"/>
  <c r="H149" s="1"/>
  <c r="H113" i="1"/>
  <c r="I113" s="1"/>
  <c r="E111" i="10"/>
  <c r="G111" s="1"/>
  <c r="H111" s="1"/>
  <c r="M116" i="1"/>
  <c r="H10"/>
  <c r="I10" s="1"/>
  <c r="E8" i="10"/>
  <c r="G8" s="1"/>
  <c r="H8" s="1"/>
  <c r="E194"/>
  <c r="G194" s="1"/>
  <c r="H194" s="1"/>
  <c r="H196" i="1"/>
  <c r="I196" s="1"/>
  <c r="E82" i="10"/>
  <c r="G82" s="1"/>
  <c r="H82" s="1"/>
  <c r="H84" i="1"/>
  <c r="I84" s="1"/>
  <c r="H190"/>
  <c r="I190" s="1"/>
  <c r="E188" i="10"/>
  <c r="G188" s="1"/>
  <c r="H188" s="1"/>
  <c r="H148" i="1"/>
  <c r="I148" s="1"/>
  <c r="E146" i="10"/>
  <c r="G146" s="1"/>
  <c r="H146" s="1"/>
  <c r="H24" i="1"/>
  <c r="I24" s="1"/>
  <c r="E22" i="10"/>
  <c r="G22" s="1"/>
  <c r="H22" s="1"/>
  <c r="E31"/>
  <c r="G31" s="1"/>
  <c r="H31" s="1"/>
  <c r="M36" i="1"/>
  <c r="H33"/>
  <c r="I33" s="1"/>
  <c r="H119"/>
  <c r="I119" s="1"/>
  <c r="E117" i="10"/>
  <c r="G117" s="1"/>
  <c r="H117" s="1"/>
  <c r="H129" i="1"/>
  <c r="I129" s="1"/>
  <c r="E127" i="10"/>
  <c r="G127" s="1"/>
  <c r="H127" s="1"/>
  <c r="M132" i="1"/>
  <c r="E170" i="10"/>
  <c r="G170" s="1"/>
  <c r="H170" s="1"/>
  <c r="H172" i="1"/>
  <c r="I172" s="1"/>
  <c r="H219"/>
  <c r="I219" s="1"/>
  <c r="E217" i="10"/>
  <c r="G217" s="1"/>
  <c r="H217" s="1"/>
  <c r="H199" i="1"/>
  <c r="I199" s="1"/>
  <c r="E197" i="10"/>
  <c r="G197" s="1"/>
  <c r="H197" s="1"/>
  <c r="H68" i="1"/>
  <c r="I68" s="1"/>
  <c r="E66" i="10"/>
  <c r="G66" s="1"/>
  <c r="H66" s="1"/>
  <c r="H191" i="1"/>
  <c r="I191" s="1"/>
  <c r="E189" i="10"/>
  <c r="G189" s="1"/>
  <c r="H189" s="1"/>
  <c r="H63" i="1"/>
  <c r="I63" s="1"/>
  <c r="E61" i="10"/>
  <c r="G61" s="1"/>
  <c r="H61" s="1"/>
  <c r="E226"/>
  <c r="G226" s="1"/>
  <c r="H226" s="1"/>
  <c r="H228" i="1"/>
  <c r="I228" s="1"/>
  <c r="H204"/>
  <c r="I204" s="1"/>
  <c r="E202" i="10"/>
  <c r="G202" s="1"/>
  <c r="H202" s="1"/>
  <c r="H198" i="1"/>
  <c r="I198" s="1"/>
  <c r="E196" i="10"/>
  <c r="G196" s="1"/>
  <c r="H196" s="1"/>
  <c r="H249" i="1"/>
  <c r="I249" s="1"/>
  <c r="E247" i="10"/>
  <c r="G247" s="1"/>
  <c r="H247" s="1"/>
  <c r="E168"/>
  <c r="G168" s="1"/>
  <c r="H168" s="1"/>
  <c r="H170" i="1"/>
  <c r="I170" s="1"/>
  <c r="H238"/>
  <c r="I238" s="1"/>
  <c r="E236" i="10"/>
  <c r="G236" s="1"/>
  <c r="H236" s="1"/>
  <c r="E123"/>
  <c r="G123" s="1"/>
  <c r="H123" s="1"/>
  <c r="H125" i="1"/>
  <c r="I125" s="1"/>
  <c r="M128"/>
  <c r="E48" i="10"/>
  <c r="G48" s="1"/>
  <c r="H48" s="1"/>
  <c r="H50" i="1"/>
  <c r="I50" s="1"/>
  <c r="E89" i="10"/>
  <c r="G89" s="1"/>
  <c r="H89" s="1"/>
  <c r="H91" i="1"/>
  <c r="I91" s="1"/>
  <c r="E59" i="10"/>
  <c r="G59" s="1"/>
  <c r="H59" s="1"/>
  <c r="M64" i="1"/>
  <c r="H61"/>
  <c r="I61" s="1"/>
  <c r="E98" i="10"/>
  <c r="G98" s="1"/>
  <c r="H98" s="1"/>
  <c r="E154"/>
  <c r="G154" s="1"/>
  <c r="H154" s="1"/>
  <c r="H28" i="1"/>
  <c r="I28" s="1"/>
  <c r="M12"/>
  <c r="M244"/>
  <c r="H241"/>
  <c r="I241" s="1"/>
  <c r="E32" i="10"/>
  <c r="G32" s="1"/>
  <c r="H32" s="1"/>
  <c r="H34" i="1"/>
  <c r="I34" s="1"/>
  <c r="E6" i="10"/>
  <c r="G6" s="1"/>
  <c r="H6" s="1"/>
  <c r="H8" i="1"/>
  <c r="I8" s="1"/>
  <c r="E251" i="10"/>
  <c r="G251" s="1"/>
  <c r="H251" s="1"/>
  <c r="H253" i="1"/>
  <c r="I253" s="1"/>
  <c r="H48"/>
  <c r="I48" s="1"/>
  <c r="E46" i="10"/>
  <c r="G46" s="1"/>
  <c r="H46" s="1"/>
  <c r="E142"/>
  <c r="G142" s="1"/>
  <c r="H142" s="1"/>
  <c r="H144" i="1"/>
  <c r="I144" s="1"/>
  <c r="E101" i="10"/>
  <c r="G101" s="1"/>
  <c r="H101" s="1"/>
  <c r="H103" i="1"/>
  <c r="I103" s="1"/>
  <c r="E156" i="10"/>
  <c r="G156" s="1"/>
  <c r="H156" s="1"/>
  <c r="H158" i="1"/>
  <c r="I158" s="1"/>
  <c r="H140"/>
  <c r="I140" s="1"/>
  <c r="E138" i="10"/>
  <c r="G138" s="1"/>
  <c r="H138" s="1"/>
  <c r="H157" i="1"/>
  <c r="I157" s="1"/>
  <c r="E155" i="10"/>
  <c r="G155" s="1"/>
  <c r="H155" s="1"/>
  <c r="M160" i="1"/>
  <c r="H142"/>
  <c r="I142" s="1"/>
  <c r="E140" i="10"/>
  <c r="G140" s="1"/>
  <c r="H140" s="1"/>
  <c r="E184"/>
  <c r="G184" s="1"/>
  <c r="H184" s="1"/>
  <c r="H186" i="1"/>
  <c r="I186" s="1"/>
  <c r="H245"/>
  <c r="I245" s="1"/>
  <c r="M248"/>
  <c r="E167" i="10"/>
  <c r="G167" s="1"/>
  <c r="H167" s="1"/>
  <c r="M172" i="1"/>
  <c r="H169"/>
  <c r="I169" s="1"/>
  <c r="M68"/>
  <c r="H65"/>
  <c r="I65" s="1"/>
  <c r="M148"/>
  <c r="H145"/>
  <c r="I145" s="1"/>
  <c r="E143" i="10"/>
  <c r="G143" s="1"/>
  <c r="H143" s="1"/>
  <c r="M112" i="1"/>
  <c r="H109"/>
  <c r="I109" s="1"/>
  <c r="E107" i="10"/>
  <c r="G107" s="1"/>
  <c r="H107" s="1"/>
  <c r="H80" i="1"/>
  <c r="I80" s="1"/>
  <c r="E78" i="10"/>
  <c r="G78" s="1"/>
  <c r="H78" s="1"/>
  <c r="H173" i="1"/>
  <c r="I173" s="1"/>
  <c r="E171" i="10"/>
  <c r="G171" s="1"/>
  <c r="H171" s="1"/>
  <c r="I244" s="1"/>
  <c r="M176" i="1"/>
  <c r="E241" i="10"/>
  <c r="G241" s="1"/>
  <c r="H241" s="1"/>
  <c r="H243" i="1"/>
  <c r="I243" s="1"/>
  <c r="E62" i="10"/>
  <c r="G62" s="1"/>
  <c r="H62" s="1"/>
  <c r="H64" i="1"/>
  <c r="I64" s="1"/>
  <c r="H36"/>
  <c r="I36" s="1"/>
  <c r="E34" i="10"/>
  <c r="G34" s="1"/>
  <c r="H34" s="1"/>
  <c r="I34" s="1"/>
  <c r="E128"/>
  <c r="G128" s="1"/>
  <c r="H128" s="1"/>
  <c r="I128" s="1"/>
  <c r="H130" i="1"/>
  <c r="I130" s="1"/>
  <c r="E129" i="10"/>
  <c r="G129" s="1"/>
  <c r="H129" s="1"/>
  <c r="H131" i="1"/>
  <c r="I131" s="1"/>
  <c r="E17" i="10"/>
  <c r="G17" s="1"/>
  <c r="H17" s="1"/>
  <c r="H19" i="1"/>
  <c r="I19" s="1"/>
  <c r="I50" i="10"/>
  <c r="E225"/>
  <c r="G225" s="1"/>
  <c r="H225" s="1"/>
  <c r="E18"/>
  <c r="G18" s="1"/>
  <c r="H18" s="1"/>
  <c r="E214"/>
  <c r="G214" s="1"/>
  <c r="H214" s="1"/>
  <c r="E190"/>
  <c r="G190" s="1"/>
  <c r="H190" s="1"/>
  <c r="H192" i="1"/>
  <c r="I192" s="1"/>
  <c r="H202"/>
  <c r="I202" s="1"/>
  <c r="E200" i="10"/>
  <c r="G200" s="1"/>
  <c r="H200" s="1"/>
  <c r="E232"/>
  <c r="G232" s="1"/>
  <c r="H232" s="1"/>
  <c r="H234" i="1"/>
  <c r="I234" s="1"/>
  <c r="E67" i="10"/>
  <c r="G67" s="1"/>
  <c r="H67" s="1"/>
  <c r="I67" s="1"/>
  <c r="M72" i="1"/>
  <c r="H69"/>
  <c r="I69" s="1"/>
  <c r="H102"/>
  <c r="I102" s="1"/>
  <c r="E100" i="10"/>
  <c r="G100" s="1"/>
  <c r="H100" s="1"/>
  <c r="H167" i="1"/>
  <c r="I167" s="1"/>
  <c r="E165" i="10"/>
  <c r="G165" s="1"/>
  <c r="H165" s="1"/>
  <c r="H209" i="1"/>
  <c r="I209" s="1"/>
  <c r="M212"/>
  <c r="E69" i="10"/>
  <c r="G69" s="1"/>
  <c r="H69" s="1"/>
  <c r="H71" i="1"/>
  <c r="I71" s="1"/>
  <c r="H143"/>
  <c r="I143" s="1"/>
  <c r="E141" i="10"/>
  <c r="G141" s="1"/>
  <c r="H141" s="1"/>
  <c r="E41"/>
  <c r="G41" s="1"/>
  <c r="H41" s="1"/>
  <c r="H43" i="1"/>
  <c r="I43" s="1"/>
  <c r="M228"/>
  <c r="H225"/>
  <c r="I225" s="1"/>
  <c r="E223" i="10"/>
  <c r="G223" s="1"/>
  <c r="H223" s="1"/>
  <c r="H93" i="1"/>
  <c r="I93" s="1"/>
  <c r="M96"/>
  <c r="E91" i="10"/>
  <c r="G91" s="1"/>
  <c r="H91" s="1"/>
  <c r="E238"/>
  <c r="G238" s="1"/>
  <c r="H238" s="1"/>
  <c r="H240" i="1"/>
  <c r="I240" s="1"/>
  <c r="H166"/>
  <c r="I166" s="1"/>
  <c r="E164" i="10"/>
  <c r="G164" s="1"/>
  <c r="H164" s="1"/>
  <c r="I164" s="1"/>
  <c r="H251" i="1"/>
  <c r="I251" s="1"/>
  <c r="E249" i="10"/>
  <c r="G249" s="1"/>
  <c r="H249" s="1"/>
  <c r="E193"/>
  <c r="G193" s="1"/>
  <c r="H193" s="1"/>
  <c r="H195" i="1"/>
  <c r="I195" s="1"/>
  <c r="H96"/>
  <c r="I96" s="1"/>
  <c r="E94" i="10"/>
  <c r="G94" s="1"/>
  <c r="H94" s="1"/>
  <c r="H118" i="1"/>
  <c r="I118" s="1"/>
  <c r="E116" i="10"/>
  <c r="G116" s="1"/>
  <c r="H116" s="1"/>
  <c r="I116" s="1"/>
  <c r="H25" i="1"/>
  <c r="I25" s="1"/>
  <c r="E23" i="10"/>
  <c r="G23" s="1"/>
  <c r="H23" s="1"/>
  <c r="H180" i="1"/>
  <c r="I180" s="1"/>
  <c r="E178" i="10"/>
  <c r="G178" s="1"/>
  <c r="H178" s="1"/>
  <c r="H247" i="1"/>
  <c r="I247" s="1"/>
  <c r="E245" i="10"/>
  <c r="G245" s="1"/>
  <c r="H245" s="1"/>
  <c r="H136" i="1"/>
  <c r="I136" s="1"/>
  <c r="E134" i="10"/>
  <c r="G134" s="1"/>
  <c r="H134" s="1"/>
  <c r="I134" s="1"/>
  <c r="H57" i="1"/>
  <c r="I57" s="1"/>
  <c r="E55" i="10"/>
  <c r="G55" s="1"/>
  <c r="H55" s="1"/>
  <c r="M60" i="1"/>
  <c r="E108" i="10"/>
  <c r="G108" s="1"/>
  <c r="H108" s="1"/>
  <c r="H110" i="1"/>
  <c r="I110" s="1"/>
  <c r="E65" i="10"/>
  <c r="G65" s="1"/>
  <c r="H65" s="1"/>
  <c r="H67" i="1"/>
  <c r="I67" s="1"/>
  <c r="E77" i="10"/>
  <c r="G77" s="1"/>
  <c r="H77" s="1"/>
  <c r="I77" s="1"/>
  <c r="H79" i="1"/>
  <c r="I79" s="1"/>
  <c r="E71" i="10"/>
  <c r="G71" s="1"/>
  <c r="H71" s="1"/>
  <c r="H73" i="1"/>
  <c r="I73" s="1"/>
  <c r="M76"/>
  <c r="H74"/>
  <c r="I74" s="1"/>
  <c r="E72" i="10"/>
  <c r="G72" s="1"/>
  <c r="H72" s="1"/>
  <c r="E148"/>
  <c r="G148" s="1"/>
  <c r="H148" s="1"/>
  <c r="H150" i="1"/>
  <c r="I150" s="1"/>
  <c r="E15" i="10"/>
  <c r="G15" s="1"/>
  <c r="H15" s="1"/>
  <c r="H17" i="1"/>
  <c r="I17" s="1"/>
  <c r="M20"/>
  <c r="E174" i="10"/>
  <c r="G174" s="1"/>
  <c r="H174" s="1"/>
  <c r="E114"/>
  <c r="G114" s="1"/>
  <c r="H114" s="1"/>
  <c r="I114" s="1"/>
  <c r="E38"/>
  <c r="G38" s="1"/>
  <c r="H38" s="1"/>
  <c r="H40" i="1"/>
  <c r="I40" s="1"/>
  <c r="E53" i="10"/>
  <c r="G53" s="1"/>
  <c r="H53" s="1"/>
  <c r="H55" i="1"/>
  <c r="I55" s="1"/>
  <c r="E215" i="10"/>
  <c r="G215" s="1"/>
  <c r="H215" s="1"/>
  <c r="M220" i="1"/>
  <c r="E203" i="10"/>
  <c r="G203" s="1"/>
  <c r="H203" s="1"/>
  <c r="M208" i="1"/>
  <c r="H86"/>
  <c r="I86" s="1"/>
  <c r="E84" i="10"/>
  <c r="G84" s="1"/>
  <c r="H84" s="1"/>
  <c r="H13" i="1"/>
  <c r="I13" s="1"/>
  <c r="E11" i="10"/>
  <c r="G11" s="1"/>
  <c r="H11" s="1"/>
  <c r="M16" i="1"/>
  <c r="M52"/>
  <c r="H163"/>
  <c r="I163" s="1"/>
  <c r="H194"/>
  <c r="I194" s="1"/>
  <c r="M24"/>
  <c r="E172" i="10"/>
  <c r="G172" s="1"/>
  <c r="H172" s="1"/>
  <c r="E76"/>
  <c r="G76" s="1"/>
  <c r="H76" s="1"/>
  <c r="E187"/>
  <c r="G187" s="1"/>
  <c r="H187" s="1"/>
  <c r="E166"/>
  <c r="G166" s="1"/>
  <c r="H166" s="1"/>
  <c r="E220"/>
  <c r="G220" s="1"/>
  <c r="H220" s="1"/>
  <c r="E211"/>
  <c r="G211" s="1"/>
  <c r="H211" s="1"/>
  <c r="E103"/>
  <c r="G103" s="1"/>
  <c r="H103" s="1"/>
  <c r="E30"/>
  <c r="G30" s="1"/>
  <c r="H30" s="1"/>
  <c r="E47"/>
  <c r="G47" s="1"/>
  <c r="H47" s="1"/>
  <c r="H32" i="1"/>
  <c r="I32" s="1"/>
  <c r="H246"/>
  <c r="I246" s="1"/>
  <c r="H250"/>
  <c r="I250" s="1"/>
  <c r="H21"/>
  <c r="I21" s="1"/>
  <c r="H11"/>
  <c r="I11" s="1"/>
  <c r="H181"/>
  <c r="I181" s="1"/>
  <c r="E179" i="10"/>
  <c r="G179" s="1"/>
  <c r="H179" s="1"/>
  <c r="H94" i="1"/>
  <c r="I94" s="1"/>
  <c r="E92" i="10"/>
  <c r="G92" s="1"/>
  <c r="H92" s="1"/>
  <c r="H56" i="1"/>
  <c r="I56" s="1"/>
  <c r="E54" i="10"/>
  <c r="G54" s="1"/>
  <c r="H54" s="1"/>
  <c r="E105"/>
  <c r="G105" s="1"/>
  <c r="H105" s="1"/>
  <c r="H107" i="1"/>
  <c r="I107" s="1"/>
  <c r="H90"/>
  <c r="I90" s="1"/>
  <c r="E88" i="10"/>
  <c r="G88" s="1"/>
  <c r="H88" s="1"/>
  <c r="M224" i="1"/>
  <c r="H221"/>
  <c r="I221" s="1"/>
  <c r="H233"/>
  <c r="I233" s="1"/>
  <c r="E231" i="10"/>
  <c r="G231" s="1"/>
  <c r="H231" s="1"/>
  <c r="M236" i="1"/>
  <c r="H197"/>
  <c r="I197" s="1"/>
  <c r="M200"/>
  <c r="E132" i="10"/>
  <c r="G132" s="1"/>
  <c r="H132" s="1"/>
  <c r="H134" i="1"/>
  <c r="I134" s="1"/>
  <c r="E125" i="10"/>
  <c r="G125" s="1"/>
  <c r="H125" s="1"/>
  <c r="H127" i="1"/>
  <c r="I127" s="1"/>
  <c r="H133"/>
  <c r="I133" s="1"/>
  <c r="E131" i="10"/>
  <c r="G131" s="1"/>
  <c r="H131" s="1"/>
  <c r="M136" i="1"/>
  <c r="E115" i="10"/>
  <c r="G115" s="1"/>
  <c r="H115" s="1"/>
  <c r="M120" i="1"/>
  <c r="H15"/>
  <c r="I15" s="1"/>
  <c r="E13" i="10"/>
  <c r="G13" s="1"/>
  <c r="H13" s="1"/>
  <c r="H212" i="1"/>
  <c r="I212" s="1"/>
  <c r="H239"/>
  <c r="I239" s="1"/>
  <c r="H108"/>
  <c r="I108" s="1"/>
  <c r="H132"/>
  <c r="I132" s="1"/>
  <c r="E162" i="10"/>
  <c r="G162" s="1"/>
  <c r="H162" s="1"/>
  <c r="E150"/>
  <c r="G150" s="1"/>
  <c r="H150" s="1"/>
  <c r="E19"/>
  <c r="G19" s="1"/>
  <c r="H19" s="1"/>
  <c r="H200" i="1"/>
  <c r="I200" s="1"/>
  <c r="H189"/>
  <c r="I189" s="1"/>
  <c r="H183"/>
  <c r="I183" s="1"/>
  <c r="H226"/>
  <c r="I226" s="1"/>
  <c r="H217"/>
  <c r="I217" s="1"/>
  <c r="H42"/>
  <c r="I42" s="1"/>
  <c r="H101"/>
  <c r="I101" s="1"/>
  <c r="H98"/>
  <c r="I98" s="1"/>
  <c r="H126"/>
  <c r="I126" s="1"/>
  <c r="H51"/>
  <c r="I51" s="1"/>
  <c r="E49" i="10"/>
  <c r="G49" s="1"/>
  <c r="H49" s="1"/>
  <c r="E119"/>
  <c r="G119" s="1"/>
  <c r="H119" s="1"/>
  <c r="M124" i="1"/>
  <c r="H121"/>
  <c r="I121" s="1"/>
  <c r="H254"/>
  <c r="I254" s="1"/>
  <c r="E252" i="10"/>
  <c r="G252" s="1"/>
  <c r="H252" s="1"/>
  <c r="E102"/>
  <c r="G102" s="1"/>
  <c r="H102" s="1"/>
  <c r="E160"/>
  <c r="G160" s="1"/>
  <c r="H160" s="1"/>
  <c r="M144" i="1"/>
  <c r="M216"/>
  <c r="E177" i="10"/>
  <c r="G177" s="1"/>
  <c r="H177" s="1"/>
  <c r="M188" i="1"/>
  <c r="E29" i="10"/>
  <c r="G29" s="1"/>
  <c r="H29" s="1"/>
  <c r="H161" i="1"/>
  <c r="I161" s="1"/>
  <c r="H218"/>
  <c r="I218" s="1"/>
  <c r="H89"/>
  <c r="I89" s="1"/>
  <c r="H146"/>
  <c r="I146" s="1"/>
  <c r="E51" i="10"/>
  <c r="G51" s="1"/>
  <c r="H51" s="1"/>
  <c r="M56" i="1"/>
  <c r="I40" i="10" l="1"/>
  <c r="I95"/>
  <c r="I45"/>
  <c r="I37"/>
  <c r="I248"/>
  <c r="I19"/>
  <c r="I153"/>
  <c r="I14"/>
  <c r="I252"/>
  <c r="I39"/>
  <c r="I89"/>
  <c r="I8"/>
  <c r="I105"/>
  <c r="I223"/>
  <c r="I127"/>
  <c r="I199"/>
  <c r="I211"/>
  <c r="I55"/>
  <c r="I190"/>
  <c r="I25"/>
  <c r="I161"/>
  <c r="I115"/>
  <c r="I103"/>
  <c r="I181"/>
  <c r="I20"/>
  <c r="I242"/>
  <c r="I146"/>
  <c r="I15"/>
  <c r="I43"/>
  <c r="I203"/>
  <c r="I126"/>
  <c r="I249"/>
  <c r="I51"/>
  <c r="I38"/>
  <c r="I177"/>
  <c r="I18"/>
  <c r="I87"/>
  <c r="I90"/>
  <c r="I110"/>
  <c r="I197"/>
  <c r="I176"/>
  <c r="I122"/>
  <c r="I131"/>
  <c r="I80"/>
  <c r="I69"/>
  <c r="I221"/>
  <c r="I163"/>
  <c r="I194"/>
  <c r="I71"/>
  <c r="I23"/>
  <c r="I30"/>
  <c r="I235"/>
  <c r="I113"/>
  <c r="I150"/>
  <c r="I174"/>
  <c r="I139"/>
  <c r="I78"/>
  <c r="I184"/>
  <c r="I109"/>
  <c r="I230"/>
  <c r="I74"/>
  <c r="I185"/>
  <c r="I66"/>
  <c r="I209"/>
  <c r="I88"/>
  <c r="I84"/>
  <c r="I224"/>
  <c r="I7"/>
  <c r="I143"/>
  <c r="I32"/>
  <c r="I253"/>
  <c r="I98"/>
  <c r="I16"/>
  <c r="I123"/>
  <c r="I170"/>
  <c r="I31"/>
  <c r="I82"/>
  <c r="I149"/>
  <c r="I12"/>
  <c r="I212"/>
  <c r="I239"/>
  <c r="I60"/>
  <c r="I29"/>
  <c r="I57"/>
  <c r="I49"/>
  <c r="I76"/>
  <c r="I53"/>
  <c r="I218"/>
  <c r="I219"/>
  <c r="I28"/>
  <c r="I108"/>
  <c r="I178"/>
  <c r="I91"/>
  <c r="I141"/>
  <c r="I100"/>
  <c r="I33"/>
  <c r="I208"/>
  <c r="I124"/>
  <c r="I129"/>
  <c r="I241"/>
  <c r="I167"/>
  <c r="I155"/>
  <c r="I75"/>
  <c r="I246"/>
  <c r="I233"/>
  <c r="I196"/>
  <c r="I189"/>
  <c r="I204"/>
  <c r="I158"/>
  <c r="I133"/>
  <c r="I63"/>
  <c r="I27"/>
  <c r="I118"/>
  <c r="I216"/>
  <c r="I112"/>
  <c r="I106"/>
  <c r="I136"/>
  <c r="I144"/>
  <c r="I73"/>
  <c r="I186"/>
  <c r="I171"/>
  <c r="I152"/>
  <c r="I145"/>
  <c r="I169"/>
  <c r="I210"/>
  <c r="I93"/>
  <c r="I42"/>
  <c r="I222"/>
  <c r="I99"/>
  <c r="I46"/>
  <c r="I157"/>
  <c r="I236"/>
  <c r="I22"/>
  <c r="I10"/>
  <c r="I102"/>
  <c r="I132"/>
  <c r="I47"/>
  <c r="I193"/>
  <c r="I225"/>
  <c r="I142"/>
  <c r="I250"/>
  <c r="I13"/>
  <c r="I92"/>
  <c r="I11"/>
  <c r="I191"/>
  <c r="I86"/>
  <c r="I238"/>
  <c r="I200"/>
  <c r="I151"/>
  <c r="I101"/>
  <c r="I154"/>
  <c r="I228"/>
  <c r="I111"/>
  <c r="I97"/>
  <c r="I96"/>
  <c r="I205"/>
  <c r="I166"/>
  <c r="I215"/>
  <c r="I81"/>
  <c r="I52"/>
  <c r="I159"/>
  <c r="I72"/>
  <c r="I65"/>
  <c r="I245"/>
  <c r="I94"/>
  <c r="I165"/>
  <c r="I232"/>
  <c r="I175"/>
  <c r="I234"/>
  <c r="I240"/>
  <c r="I17"/>
  <c r="I62"/>
  <c r="I107"/>
  <c r="I44"/>
  <c r="I137"/>
  <c r="I183"/>
  <c r="I48"/>
  <c r="I247"/>
  <c r="I61"/>
  <c r="I217"/>
  <c r="I188"/>
  <c r="I173"/>
  <c r="I121"/>
  <c r="I207"/>
  <c r="I198"/>
  <c r="I85"/>
  <c r="I36"/>
  <c r="I138"/>
  <c r="I59"/>
  <c r="I202"/>
  <c r="I243"/>
  <c r="I130"/>
  <c r="I120"/>
  <c r="I179"/>
  <c r="I172"/>
  <c r="I195"/>
  <c r="I237"/>
  <c r="I119"/>
  <c r="I125"/>
  <c r="I187"/>
  <c r="I227"/>
  <c r="I41"/>
  <c r="I213"/>
  <c r="I104"/>
  <c r="I6"/>
  <c r="I64"/>
  <c r="I147"/>
  <c r="I35"/>
  <c r="I160"/>
  <c r="I182"/>
  <c r="I162"/>
  <c r="I229"/>
  <c r="I231"/>
  <c r="I54"/>
  <c r="I24"/>
  <c r="I220"/>
  <c r="I68"/>
  <c r="I56"/>
  <c r="I201"/>
  <c r="I148"/>
  <c r="I214"/>
  <c r="I9"/>
  <c r="I135"/>
  <c r="I140"/>
  <c r="I156"/>
  <c r="I251"/>
  <c r="I192"/>
  <c r="I26"/>
  <c r="I21"/>
  <c r="I58"/>
  <c r="I168"/>
  <c r="I226"/>
  <c r="I117"/>
  <c r="I70"/>
  <c r="I83"/>
  <c r="I5"/>
</calcChain>
</file>

<file path=xl/comments1.xml><?xml version="1.0" encoding="utf-8"?>
<comments xmlns="http://schemas.openxmlformats.org/spreadsheetml/2006/main">
  <authors>
    <author/>
  </authors>
  <commentList>
    <comment ref="B74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  <comment ref="B75" authorId="0">
      <text>
        <r>
          <rPr>
            <sz val="10"/>
            <rFont val="Arial"/>
            <family val="2"/>
          </rPr>
          <t xml:space="preserve">*  Data affected by changes in population controls.
</t>
        </r>
      </text>
    </comment>
  </commentList>
</comments>
</file>

<file path=xl/comments2.xml><?xml version="1.0" encoding="utf-8"?>
<comments xmlns="http://schemas.openxmlformats.org/spreadsheetml/2006/main">
  <authors>
    <author>K1SEC01</author>
  </authors>
  <commentList>
    <comment ref="B67" authorId="0">
      <text>
        <r>
          <rPr>
            <b/>
            <sz val="8"/>
            <color indexed="81"/>
            <rFont val="Tahoma"/>
            <family val="2"/>
          </rPr>
          <t>Linear interpolation</t>
        </r>
      </text>
    </comment>
    <comment ref="C67" authorId="0">
      <text>
        <r>
          <rPr>
            <b/>
            <sz val="8"/>
            <color indexed="81"/>
            <rFont val="Tahoma"/>
            <family val="2"/>
          </rPr>
          <t>Linear interpolation</t>
        </r>
      </text>
    </comment>
    <comment ref="B88" authorId="0">
      <text>
        <r>
          <rPr>
            <b/>
            <sz val="8"/>
            <color indexed="81"/>
            <rFont val="Tahoma"/>
            <family val="2"/>
          </rPr>
          <t>Linear interpolation</t>
        </r>
      </text>
    </comment>
    <comment ref="C88" authorId="0">
      <text>
        <r>
          <rPr>
            <b/>
            <sz val="8"/>
            <color indexed="81"/>
            <rFont val="Tahoma"/>
            <family val="2"/>
          </rPr>
          <t>Linear interpolation</t>
        </r>
      </text>
    </comment>
  </commentList>
</comments>
</file>

<file path=xl/sharedStrings.xml><?xml version="1.0" encoding="utf-8"?>
<sst xmlns="http://schemas.openxmlformats.org/spreadsheetml/2006/main" count="2300" uniqueCount="610">
  <si>
    <t>Not Seasonally Adjusted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</si>
  <si>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</si>
  <si>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</si>
  <si>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</si>
  <si>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</si>
  <si>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</si>
  <si>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</si>
  <si>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</si>
  <si>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</si>
  <si>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</si>
  <si>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</si>
  <si>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</si>
  <si>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</si>
  <si>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</si>
  <si>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1959-I </t>
  </si>
  <si>
    <t xml:space="preserve"> 1959-II </t>
  </si>
  <si>
    <t xml:space="preserve"> 1959-III </t>
  </si>
  <si>
    <t xml:space="preserve"> 1959-IV </t>
  </si>
  <si>
    <t xml:space="preserve"> 1960-I </t>
  </si>
  <si>
    <t xml:space="preserve"> 1960-II </t>
  </si>
  <si>
    <t xml:space="preserve"> 1960-III </t>
  </si>
  <si>
    <t xml:space="preserve"> 1960-IV </t>
  </si>
  <si>
    <t xml:space="preserve"> 1961-I </t>
  </si>
  <si>
    <t xml:space="preserve"> 1961-II </t>
  </si>
  <si>
    <t xml:space="preserve"> 1961-III </t>
  </si>
  <si>
    <t xml:space="preserve"> 1961-IV </t>
  </si>
  <si>
    <t xml:space="preserve"> 1962-I </t>
  </si>
  <si>
    <t xml:space="preserve"> 1962-II </t>
  </si>
  <si>
    <t xml:space="preserve"> 1962-III </t>
  </si>
  <si>
    <t xml:space="preserve"> 1962-IV </t>
  </si>
  <si>
    <t xml:space="preserve"> 1963-I </t>
  </si>
  <si>
    <t xml:space="preserve"> 1963-II </t>
  </si>
  <si>
    <t xml:space="preserve"> 1963-III </t>
  </si>
  <si>
    <t xml:space="preserve"> 1963-IV </t>
  </si>
  <si>
    <t xml:space="preserve"> 1964-I </t>
  </si>
  <si>
    <t xml:space="preserve"> 1964-II </t>
  </si>
  <si>
    <t xml:space="preserve"> 1964-III </t>
  </si>
  <si>
    <t xml:space="preserve"> 1964-IV </t>
  </si>
  <si>
    <t xml:space="preserve"> 1965-I </t>
  </si>
  <si>
    <t xml:space="preserve"> 1965-II </t>
  </si>
  <si>
    <t xml:space="preserve"> 1965-III </t>
  </si>
  <si>
    <t xml:space="preserve"> 1965-IV </t>
  </si>
  <si>
    <t xml:space="preserve"> 1966-I </t>
  </si>
  <si>
    <t xml:space="preserve"> 1966-II </t>
  </si>
  <si>
    <t xml:space="preserve"> 1966-III </t>
  </si>
  <si>
    <t xml:space="preserve"> 1966-IV </t>
  </si>
  <si>
    <t xml:space="preserve"> 1967-I </t>
  </si>
  <si>
    <t xml:space="preserve"> 1967-II </t>
  </si>
  <si>
    <t xml:space="preserve"> 1967-III </t>
  </si>
  <si>
    <t xml:space="preserve"> 1967-IV </t>
  </si>
  <si>
    <t xml:space="preserve"> 1968-I </t>
  </si>
  <si>
    <t xml:space="preserve"> 1968-II </t>
  </si>
  <si>
    <t xml:space="preserve"> 1968-III </t>
  </si>
  <si>
    <t xml:space="preserve"> 1968-IV </t>
  </si>
  <si>
    <t xml:space="preserve"> 1969-I </t>
  </si>
  <si>
    <t xml:space="preserve"> 1969-II </t>
  </si>
  <si>
    <t xml:space="preserve"> 1969-III </t>
  </si>
  <si>
    <t xml:space="preserve"> 1969-IV </t>
  </si>
  <si>
    <t xml:space="preserve"> 1970-I </t>
  </si>
  <si>
    <t xml:space="preserve"> 1970-II </t>
  </si>
  <si>
    <t xml:space="preserve"> 1970-III </t>
  </si>
  <si>
    <t xml:space="preserve"> 1970-IV </t>
  </si>
  <si>
    <t xml:space="preserve"> 1971-I </t>
  </si>
  <si>
    <t xml:space="preserve"> 1971-II </t>
  </si>
  <si>
    <t xml:space="preserve"> 1971-III </t>
  </si>
  <si>
    <t xml:space="preserve"> 1971-IV </t>
  </si>
  <si>
    <t xml:space="preserve"> 1972-I </t>
  </si>
  <si>
    <t xml:space="preserve"> 1972-II </t>
  </si>
  <si>
    <t xml:space="preserve"> 1972-III </t>
  </si>
  <si>
    <t xml:space="preserve"> 1972-IV </t>
  </si>
  <si>
    <t xml:space="preserve"> 1973-I </t>
  </si>
  <si>
    <t xml:space="preserve"> 1973-II </t>
  </si>
  <si>
    <t xml:space="preserve"> 1973-III </t>
  </si>
  <si>
    <t xml:space="preserve"> 1973-IV </t>
  </si>
  <si>
    <t xml:space="preserve"> 1974-I </t>
  </si>
  <si>
    <t xml:space="preserve"> 1974-II </t>
  </si>
  <si>
    <t xml:space="preserve"> 1974-III </t>
  </si>
  <si>
    <t xml:space="preserve"> 1974-IV </t>
  </si>
  <si>
    <t xml:space="preserve"> 1975-I </t>
  </si>
  <si>
    <t xml:space="preserve"> 1975-II </t>
  </si>
  <si>
    <t xml:space="preserve"> 1975-III </t>
  </si>
  <si>
    <t xml:space="preserve"> 1975-IV </t>
  </si>
  <si>
    <t xml:space="preserve"> 1976-I </t>
  </si>
  <si>
    <t xml:space="preserve"> 1976-II </t>
  </si>
  <si>
    <t xml:space="preserve"> 1976-III </t>
  </si>
  <si>
    <t xml:space="preserve"> 1976-IV </t>
  </si>
  <si>
    <t xml:space="preserve"> 1977-I </t>
  </si>
  <si>
    <t xml:space="preserve"> 1977-II </t>
  </si>
  <si>
    <t xml:space="preserve"> 1977-III </t>
  </si>
  <si>
    <t xml:space="preserve"> 1977-IV </t>
  </si>
  <si>
    <t xml:space="preserve"> 1978-I </t>
  </si>
  <si>
    <t xml:space="preserve"> 1978-II </t>
  </si>
  <si>
    <t xml:space="preserve"> 1978-III </t>
  </si>
  <si>
    <t xml:space="preserve"> 1978-IV </t>
  </si>
  <si>
    <t xml:space="preserve"> 1979-I </t>
  </si>
  <si>
    <t xml:space="preserve"> 1979-II </t>
  </si>
  <si>
    <t xml:space="preserve"> 1979-III </t>
  </si>
  <si>
    <t xml:space="preserve"> 1979-IV </t>
  </si>
  <si>
    <t xml:space="preserve"> 1980-I </t>
  </si>
  <si>
    <t xml:space="preserve"> 1980-II </t>
  </si>
  <si>
    <t xml:space="preserve"> 1980-III </t>
  </si>
  <si>
    <t xml:space="preserve"> 1980-IV </t>
  </si>
  <si>
    <t xml:space="preserve"> 1981-I </t>
  </si>
  <si>
    <t xml:space="preserve"> 1981-II </t>
  </si>
  <si>
    <t xml:space="preserve"> 1981-III </t>
  </si>
  <si>
    <t xml:space="preserve"> 1981-IV </t>
  </si>
  <si>
    <t xml:space="preserve"> 1982-I </t>
  </si>
  <si>
    <t xml:space="preserve"> 1982-II </t>
  </si>
  <si>
    <t xml:space="preserve"> 1982-III </t>
  </si>
  <si>
    <t xml:space="preserve"> 1982-IV </t>
  </si>
  <si>
    <t xml:space="preserve"> 1983-I </t>
  </si>
  <si>
    <t xml:space="preserve"> 1983-II </t>
  </si>
  <si>
    <t xml:space="preserve"> 1983-III </t>
  </si>
  <si>
    <t xml:space="preserve"> 1983-IV </t>
  </si>
  <si>
    <t xml:space="preserve"> 1984-I </t>
  </si>
  <si>
    <t xml:space="preserve"> 1984-II </t>
  </si>
  <si>
    <t xml:space="preserve"> 1984-III </t>
  </si>
  <si>
    <t xml:space="preserve"> 1984-IV </t>
  </si>
  <si>
    <t xml:space="preserve"> 1985-I </t>
  </si>
  <si>
    <t xml:space="preserve"> 1985-II </t>
  </si>
  <si>
    <t xml:space="preserve"> 1985-III </t>
  </si>
  <si>
    <t xml:space="preserve"> 1985-IV </t>
  </si>
  <si>
    <t xml:space="preserve"> 1986-I </t>
  </si>
  <si>
    <t xml:space="preserve"> 1986-II </t>
  </si>
  <si>
    <t xml:space="preserve"> 1986-III </t>
  </si>
  <si>
    <t xml:space="preserve"> 1986-IV </t>
  </si>
  <si>
    <t xml:space="preserve"> 1987-I </t>
  </si>
  <si>
    <t xml:space="preserve"> 1987-II </t>
  </si>
  <si>
    <t xml:space="preserve"> 1987-III </t>
  </si>
  <si>
    <t xml:space="preserve"> 1987-IV </t>
  </si>
  <si>
    <t xml:space="preserve"> 1988-I </t>
  </si>
  <si>
    <t xml:space="preserve"> 1988-II </t>
  </si>
  <si>
    <t xml:space="preserve"> 1988-III </t>
  </si>
  <si>
    <t xml:space="preserve"> 1988-IV </t>
  </si>
  <si>
    <t xml:space="preserve"> 1989-I </t>
  </si>
  <si>
    <t xml:space="preserve"> 1989-II </t>
  </si>
  <si>
    <t xml:space="preserve"> 1989-III </t>
  </si>
  <si>
    <t xml:space="preserve"> 1989-IV </t>
  </si>
  <si>
    <t xml:space="preserve"> 1990-I </t>
  </si>
  <si>
    <t xml:space="preserve"> 1990-II </t>
  </si>
  <si>
    <t xml:space="preserve"> 1990-III </t>
  </si>
  <si>
    <t xml:space="preserve"> 1990-IV </t>
  </si>
  <si>
    <t xml:space="preserve"> 1991-I </t>
  </si>
  <si>
    <t xml:space="preserve"> 1991-II </t>
  </si>
  <si>
    <t xml:space="preserve"> 1991-III </t>
  </si>
  <si>
    <t xml:space="preserve"> 1991-IV </t>
  </si>
  <si>
    <t xml:space="preserve"> 1992-I </t>
  </si>
  <si>
    <t xml:space="preserve"> 1992-II </t>
  </si>
  <si>
    <t xml:space="preserve"> 1992-III </t>
  </si>
  <si>
    <t xml:space="preserve"> 1992-IV </t>
  </si>
  <si>
    <t xml:space="preserve"> 1993-I </t>
  </si>
  <si>
    <t xml:space="preserve"> 1993-II </t>
  </si>
  <si>
    <t xml:space="preserve"> 1993-III </t>
  </si>
  <si>
    <t xml:space="preserve"> 1993-IV </t>
  </si>
  <si>
    <t xml:space="preserve"> 1994-I </t>
  </si>
  <si>
    <t xml:space="preserve"> 1994-II </t>
  </si>
  <si>
    <t xml:space="preserve"> 1994-III </t>
  </si>
  <si>
    <t xml:space="preserve"> 1994-IV </t>
  </si>
  <si>
    <t xml:space="preserve"> 1995-I </t>
  </si>
  <si>
    <t xml:space="preserve"> 1995-II </t>
  </si>
  <si>
    <t xml:space="preserve"> 1995-III </t>
  </si>
  <si>
    <t xml:space="preserve"> 1995-IV </t>
  </si>
  <si>
    <t xml:space="preserve"> 1996-I </t>
  </si>
  <si>
    <t xml:space="preserve"> 1996-II </t>
  </si>
  <si>
    <t xml:space="preserve"> 1996-III </t>
  </si>
  <si>
    <t xml:space="preserve"> 1996-IV </t>
  </si>
  <si>
    <t xml:space="preserve"> 1997-I </t>
  </si>
  <si>
    <t xml:space="preserve"> 1997-II </t>
  </si>
  <si>
    <t xml:space="preserve"> 1997-III </t>
  </si>
  <si>
    <t xml:space="preserve"> 1997-IV </t>
  </si>
  <si>
    <t xml:space="preserve"> 1998-I </t>
  </si>
  <si>
    <t xml:space="preserve"> 1998-II </t>
  </si>
  <si>
    <t xml:space="preserve"> 1998-III </t>
  </si>
  <si>
    <t xml:space="preserve"> 1998-IV </t>
  </si>
  <si>
    <t xml:space="preserve"> 1999-I </t>
  </si>
  <si>
    <t xml:space="preserve"> 1999-II </t>
  </si>
  <si>
    <t xml:space="preserve"> 1999-III </t>
  </si>
  <si>
    <t xml:space="preserve"> 1999-IV </t>
  </si>
  <si>
    <t xml:space="preserve"> 2000-I </t>
  </si>
  <si>
    <t xml:space="preserve"> 2000-II </t>
  </si>
  <si>
    <t xml:space="preserve"> 2000-III </t>
  </si>
  <si>
    <t xml:space="preserve"> 2000-IV </t>
  </si>
  <si>
    <t xml:space="preserve"> 2001-I </t>
  </si>
  <si>
    <t xml:space="preserve"> 2001-II </t>
  </si>
  <si>
    <t xml:space="preserve"> 2001-III </t>
  </si>
  <si>
    <t xml:space="preserve"> 2001-IV </t>
  </si>
  <si>
    <t xml:space="preserve"> 2002-I </t>
  </si>
  <si>
    <t>2002-II</t>
  </si>
  <si>
    <t xml:space="preserve"> 2002-III</t>
  </si>
  <si>
    <t>2002-IV</t>
  </si>
  <si>
    <t xml:space="preserve"> 2003-I </t>
  </si>
  <si>
    <t>2003-II</t>
  </si>
  <si>
    <t>year</t>
  </si>
  <si>
    <t>U.S. Territories</t>
  </si>
  <si>
    <t>Employment</t>
  </si>
  <si>
    <t>Weekly Hours</t>
  </si>
  <si>
    <t>month</t>
  </si>
  <si>
    <t>at annual rate</t>
  </si>
  <si>
    <t>Total Worldwide</t>
  </si>
  <si>
    <t>1958-IV</t>
  </si>
  <si>
    <t>2003-III</t>
  </si>
  <si>
    <t>2003-IV</t>
  </si>
  <si>
    <t xml:space="preserve"> 2003-III </t>
  </si>
  <si>
    <t xml:space="preserve"> 2003-III</t>
  </si>
  <si>
    <t>2004-I</t>
  </si>
  <si>
    <t>2004-II</t>
  </si>
  <si>
    <t>2004-III</t>
  </si>
  <si>
    <t>2004-IV</t>
  </si>
  <si>
    <t>2005-I</t>
  </si>
  <si>
    <t>2005-II</t>
  </si>
  <si>
    <t>NOT deseasonalized</t>
  </si>
  <si>
    <t>2005-III</t>
  </si>
  <si>
    <t>2005-IV</t>
  </si>
  <si>
    <t>2006-I</t>
  </si>
  <si>
    <t>2006-II</t>
  </si>
  <si>
    <t>2006-III</t>
  </si>
  <si>
    <t>2006-IV</t>
  </si>
  <si>
    <t>Average hours worked per week, total at work</t>
  </si>
  <si>
    <t>Persons at work, Total, 16 years and over (in 1000s)</t>
  </si>
  <si>
    <t>Green denotes original data</t>
  </si>
  <si>
    <t>Persons at work, on quarterly basis</t>
  </si>
  <si>
    <t>Hours worked per week on quarterly basis</t>
  </si>
  <si>
    <t xml:space="preserve">Data on Civilian Population 16 and over, and Civilian population 65 and over </t>
  </si>
  <si>
    <t>Series Id:           LNU00000000</t>
  </si>
  <si>
    <t>Series title:        (Unadj) Population Level</t>
  </si>
  <si>
    <t>Labor force status:  Civilian noninstitutional population</t>
  </si>
  <si>
    <t>Quarterly data</t>
  </si>
  <si>
    <t>Type of data:        Number in thousands</t>
  </si>
  <si>
    <t>Age:                 16 years and over</t>
  </si>
  <si>
    <t>Age: 16 to 64</t>
  </si>
  <si>
    <t>Q.1.</t>
  </si>
  <si>
    <t>Q.2.</t>
  </si>
  <si>
    <t xml:space="preserve">Q.3. </t>
  </si>
  <si>
    <t>Q.4.</t>
  </si>
  <si>
    <t>Series Id:           LNU00000097</t>
  </si>
  <si>
    <t>Series title:        (Unadj) Population Level - 65 yrs. &amp; over</t>
  </si>
  <si>
    <t>Age:                 65 years and over</t>
  </si>
  <si>
    <t>Military Personnel</t>
  </si>
  <si>
    <t>Department of Defense, Total Active Military Personnel</t>
  </si>
  <si>
    <t>Civilian noninstitutional pop. Age 16-64 (in 1000s)</t>
  </si>
  <si>
    <t>From Data2</t>
  </si>
  <si>
    <t>Military Personnel Worldwide</t>
  </si>
  <si>
    <t>From Data3</t>
  </si>
  <si>
    <t>Noninstitutional Pop 16 to 64</t>
  </si>
  <si>
    <r>
      <t>2.</t>
    </r>
    <r>
      <rPr>
        <b/>
        <sz val="10"/>
        <rFont val="Arial"/>
        <family val="2"/>
      </rPr>
      <t xml:space="preserve"> Calculate data on a quarterly basis</t>
    </r>
  </si>
  <si>
    <r>
      <t>4.</t>
    </r>
    <r>
      <rPr>
        <b/>
        <sz val="10"/>
        <rFont val="Arial"/>
        <family val="2"/>
      </rPr>
      <t xml:space="preserve"> Total Hours Worked Per Quarter</t>
    </r>
  </si>
  <si>
    <t>Persons at work</t>
  </si>
  <si>
    <r>
      <t>2.</t>
    </r>
    <r>
      <rPr>
        <b/>
        <sz val="10"/>
        <rFont val="Arial"/>
        <family val="2"/>
      </rPr>
      <t xml:space="preserve"> Average monthly data to obtain quarterly data</t>
    </r>
  </si>
  <si>
    <r>
      <t>1.</t>
    </r>
    <r>
      <rPr>
        <b/>
        <sz val="10"/>
        <rFont val="Arial"/>
        <family val="2"/>
      </rPr>
      <t xml:space="preserve"> Get data from BLS webpage</t>
    </r>
  </si>
  <si>
    <r>
      <t>3.</t>
    </r>
    <r>
      <rPr>
        <b/>
        <sz val="10"/>
        <rFont val="Arial"/>
        <family val="2"/>
      </rPr>
      <t xml:space="preserve"> Calculate population 16 to 64</t>
    </r>
  </si>
  <si>
    <r>
      <t>1.</t>
    </r>
    <r>
      <rPr>
        <b/>
        <sz val="10"/>
        <rFont val="Arial"/>
        <family val="2"/>
      </rPr>
      <t xml:space="preserve"> Get DoD data</t>
    </r>
  </si>
  <si>
    <t xml:space="preserve">CPS Total Civilian Hours </t>
  </si>
  <si>
    <t>From Data1</t>
  </si>
  <si>
    <t>Total Hours Worked</t>
  </si>
  <si>
    <r>
      <t>Hours = Civilian Hours + Military hours</t>
    </r>
    <r>
      <rPr>
        <sz val="10"/>
        <rFont val="Arial"/>
        <family val="2"/>
      </rPr>
      <t xml:space="preserve"> (assumed to be 40 per week prior to 1982)</t>
    </r>
  </si>
  <si>
    <r>
      <t xml:space="preserve">Quarterly </t>
    </r>
    <r>
      <rPr>
        <b/>
        <sz val="10"/>
        <rFont val="Arial"/>
        <family val="2"/>
      </rPr>
      <t>Population = Civilians + Military</t>
    </r>
  </si>
  <si>
    <t>QUARTERLY DATA</t>
  </si>
  <si>
    <t>Average Hours Worked at annual rate</t>
  </si>
  <si>
    <t>ANNUAL DATA</t>
  </si>
  <si>
    <t>Average Annual Hours per year</t>
  </si>
  <si>
    <t>Average Annual Hours per week</t>
  </si>
  <si>
    <t>Contents of File</t>
  </si>
  <si>
    <t>use Data1, Data2 and Data3 to construct average hours worked</t>
  </si>
  <si>
    <t>Average Hours Worked</t>
  </si>
  <si>
    <t>CPS Hours Worked at Annual Rate per Noninstitutional Population 16- 64</t>
  </si>
  <si>
    <t>Labor Productivity</t>
  </si>
  <si>
    <t>use Data4 to construct GDP per Hour and GDP per Noninstutitional Pop.</t>
  </si>
  <si>
    <t>US. Detrended GDP per Noninstitutional Population 16 to 64 (Trend used 0.5% per quarter)</t>
  </si>
  <si>
    <r>
      <t>Figures 3 and 4</t>
    </r>
    <r>
      <rPr>
        <sz val="10"/>
        <rFont val="Arial"/>
        <family val="2"/>
      </rPr>
      <t xml:space="preserve"> are plots of:</t>
    </r>
  </si>
  <si>
    <r>
      <t>Figures 1 and 2</t>
    </r>
    <r>
      <rPr>
        <sz val="10"/>
        <rFont val="Arial"/>
        <family val="2"/>
      </rPr>
      <t xml:space="preserve"> are plots of:</t>
    </r>
  </si>
  <si>
    <r>
      <t>Figures 5, 6 and 7</t>
    </r>
    <r>
      <rPr>
        <sz val="10"/>
        <rFont val="Arial"/>
        <family val="2"/>
      </rPr>
      <t xml:space="preserve"> are plots of</t>
    </r>
  </si>
  <si>
    <t>U.S. Detrended GDP per CPS Hours (Trend used 0.5% per quarter)</t>
  </si>
  <si>
    <t>See Data1, Columns C and D</t>
  </si>
  <si>
    <t>See Data2</t>
  </si>
  <si>
    <t>See Data3, Columns B and C</t>
  </si>
  <si>
    <t>To Update …</t>
  </si>
  <si>
    <r>
      <t>1.</t>
    </r>
    <r>
      <rPr>
        <sz val="10"/>
        <rFont val="Arial"/>
        <family val="2"/>
      </rPr>
      <t xml:space="preserve"> Get BLS Data on persons at work and average hours</t>
    </r>
  </si>
  <si>
    <r>
      <t>2.</t>
    </r>
    <r>
      <rPr>
        <sz val="10"/>
        <rFont val="Arial"/>
        <family val="2"/>
      </rPr>
      <t xml:space="preserve"> Get BLS Data on Civilian Noninstitutional population 16 to 64</t>
    </r>
  </si>
  <si>
    <r>
      <t>3.</t>
    </r>
    <r>
      <rPr>
        <sz val="10"/>
        <rFont val="Arial"/>
        <family val="2"/>
      </rPr>
      <t xml:space="preserve"> Get DoD Data on Millitary Personnel</t>
    </r>
  </si>
  <si>
    <t>CPS total hours worked including military personnel</t>
  </si>
  <si>
    <t>Productivity</t>
  </si>
  <si>
    <t>Non-Institutional Pop age 16-64</t>
  </si>
  <si>
    <t>GDP per N</t>
  </si>
  <si>
    <t>in billion dollars</t>
  </si>
  <si>
    <t xml:space="preserve"> 2002-II </t>
  </si>
  <si>
    <t xml:space="preserve"> 2002-III </t>
  </si>
  <si>
    <t xml:space="preserve"> 2002-IV </t>
  </si>
  <si>
    <t xml:space="preserve"> 2003-II </t>
  </si>
  <si>
    <t xml:space="preserve"> 2003-IV </t>
  </si>
  <si>
    <t xml:space="preserve"> 2004-I </t>
  </si>
  <si>
    <t xml:space="preserve"> 2004-II </t>
  </si>
  <si>
    <t xml:space="preserve"> 2004-III </t>
  </si>
  <si>
    <t xml:space="preserve"> 2005-I </t>
  </si>
  <si>
    <t xml:space="preserve"> 2005-II </t>
  </si>
  <si>
    <t xml:space="preserve"> 2005-III </t>
  </si>
  <si>
    <t>Total CPS Hours Worked</t>
  </si>
  <si>
    <t>From AverageHoursWorked</t>
  </si>
  <si>
    <t>Get Data from BEA, Table 1.1.6</t>
  </si>
  <si>
    <t>GDP per CPS Hours</t>
  </si>
  <si>
    <t>Detrended Productivity</t>
  </si>
  <si>
    <t>Detrended Productivity, 1989-I = 100</t>
  </si>
  <si>
    <t>Quarterly trend</t>
  </si>
  <si>
    <t>Detrended GDP per N</t>
  </si>
  <si>
    <t>Detrended GDP per N, 1989-I = 100</t>
  </si>
  <si>
    <t>GDP per Population 16-64</t>
  </si>
  <si>
    <r>
      <t xml:space="preserve">4. </t>
    </r>
    <r>
      <rPr>
        <sz val="10"/>
        <rFont val="Arial"/>
        <family val="2"/>
      </rPr>
      <t>Get BEA Data on GDP</t>
    </r>
  </si>
  <si>
    <t>See LaborProductivity, Column C</t>
  </si>
  <si>
    <t>2007-I</t>
  </si>
  <si>
    <t>Labor Force Statistics from the Current Population Survey</t>
  </si>
  <si>
    <t>Series Catalog:</t>
  </si>
  <si>
    <t>Series ID : LNU02005053</t>
  </si>
  <si>
    <t>Series Title : (Unadj) Number Employed, At Work</t>
  </si>
  <si>
    <t>Labor Force Status : Employed</t>
  </si>
  <si>
    <t>Type of Data : Number in thousands</t>
  </si>
  <si>
    <t>Age : 16 years and over</t>
  </si>
  <si>
    <t>Educational Attainment : All educational levels</t>
  </si>
  <si>
    <t>Ethnic Origin : All Origins</t>
  </si>
  <si>
    <t>Family Member Status : Total</t>
  </si>
  <si>
    <t>Industry : All Industries</t>
  </si>
  <si>
    <t>Marital Status : All marital statuses</t>
  </si>
  <si>
    <t>Occupation : All Occupations</t>
  </si>
  <si>
    <t>Race : All Races</t>
  </si>
  <si>
    <t>Sex : Both Sexes</t>
  </si>
  <si>
    <t>Worker Status/Schedules : At work</t>
  </si>
  <si>
    <t>Data:</t>
  </si>
  <si>
    <t>Ann</t>
  </si>
  <si>
    <t>Series ID : LNU02005054</t>
  </si>
  <si>
    <t>Series Title : (Unadj) Average Hours, Total At Work, All Industries</t>
  </si>
  <si>
    <t>Type of Data : Number in hours</t>
  </si>
  <si>
    <t>Month</t>
  </si>
  <si>
    <t>2007-II</t>
  </si>
  <si>
    <t>2007-III</t>
  </si>
  <si>
    <t>2007-IV</t>
  </si>
  <si>
    <t>2008-I</t>
  </si>
  <si>
    <t>2008-II</t>
  </si>
  <si>
    <r>
      <t xml:space="preserve">After year </t>
    </r>
    <r>
      <rPr>
        <b/>
        <sz val="10"/>
        <rFont val="Arial"/>
        <family val="2"/>
      </rPr>
      <t>1956</t>
    </r>
    <r>
      <rPr>
        <sz val="10"/>
        <rFont val="Arial"/>
        <family val="2"/>
      </rPr>
      <t>, data is collected on September 30th of each year, and is assumed to be data for the 4th quarter of the year</t>
    </r>
  </si>
  <si>
    <r>
      <t xml:space="preserve">Starting year </t>
    </r>
    <r>
      <rPr>
        <b/>
        <sz val="10"/>
        <rFont val="Arial"/>
        <family val="2"/>
      </rPr>
      <t>2000</t>
    </r>
    <r>
      <rPr>
        <sz val="10"/>
        <rFont val="Arial"/>
        <family val="2"/>
      </rPr>
      <t>, data is available for every quarter</t>
    </r>
  </si>
  <si>
    <r>
      <t xml:space="preserve">For years </t>
    </r>
    <r>
      <rPr>
        <b/>
        <sz val="10"/>
        <rFont val="Arial"/>
        <family val="2"/>
      </rPr>
      <t>1950, 1953, 1954</t>
    </r>
    <r>
      <rPr>
        <sz val="10"/>
        <rFont val="Arial"/>
        <family val="2"/>
      </rPr>
      <t xml:space="preserve"> data is presented as of June 30th</t>
    </r>
  </si>
  <si>
    <t>http://siadapp.dmdc.osd.mil/</t>
  </si>
  <si>
    <t>Date</t>
  </si>
  <si>
    <t>http://data.bls.gov/cgi-bin/srgate</t>
  </si>
  <si>
    <t>Data extracted on: December 17, 2008 (11:15 AM)</t>
  </si>
  <si>
    <t>2008-III</t>
  </si>
  <si>
    <t>2008-IV</t>
  </si>
  <si>
    <t>2009-I</t>
  </si>
  <si>
    <t>2009-II</t>
  </si>
  <si>
    <t>2009-III</t>
  </si>
  <si>
    <t>2009-IV</t>
  </si>
  <si>
    <t xml:space="preserve"> 2004-IV </t>
  </si>
  <si>
    <t xml:space="preserve"> 2005-IV </t>
  </si>
  <si>
    <t xml:space="preserve"> 2006-I </t>
  </si>
  <si>
    <t xml:space="preserve"> 2006-II </t>
  </si>
  <si>
    <t xml:space="preserve"> 2006-III </t>
  </si>
  <si>
    <t xml:space="preserve"> 2006-IV </t>
  </si>
  <si>
    <t xml:space="preserve"> 2007-I </t>
  </si>
  <si>
    <t xml:space="preserve"> 2007-II </t>
  </si>
  <si>
    <t xml:space="preserve"> 2007-III </t>
  </si>
  <si>
    <t xml:space="preserve"> 2007-IV </t>
  </si>
  <si>
    <t xml:space="preserve"> 2008-I </t>
  </si>
  <si>
    <t xml:space="preserve"> 2008-II </t>
  </si>
  <si>
    <t xml:space="preserve"> 2008-III </t>
  </si>
  <si>
    <t>1947-III</t>
  </si>
  <si>
    <t>1947-IV</t>
  </si>
  <si>
    <t>1948-I</t>
  </si>
  <si>
    <t>1948-II</t>
  </si>
  <si>
    <t>1948-III</t>
  </si>
  <si>
    <t>1948-IV</t>
  </si>
  <si>
    <t>1949-I</t>
  </si>
  <si>
    <t>1949-II</t>
  </si>
  <si>
    <t>1949-III</t>
  </si>
  <si>
    <t>1950-IV</t>
  </si>
  <si>
    <t>1950-I</t>
  </si>
  <si>
    <t>1950-II</t>
  </si>
  <si>
    <t>1951-III</t>
  </si>
  <si>
    <t>1951-IV</t>
  </si>
  <si>
    <t>1951-I</t>
  </si>
  <si>
    <t>1952-II</t>
  </si>
  <si>
    <t>1952-III</t>
  </si>
  <si>
    <t>1952-IV</t>
  </si>
  <si>
    <t>1953-I</t>
  </si>
  <si>
    <t>1953-II</t>
  </si>
  <si>
    <t>1953-III</t>
  </si>
  <si>
    <t>1954-IV</t>
  </si>
  <si>
    <t>1954-I</t>
  </si>
  <si>
    <t>1954-II</t>
  </si>
  <si>
    <t>1955-III</t>
  </si>
  <si>
    <t>1955-IV</t>
  </si>
  <si>
    <t>1955-I</t>
  </si>
  <si>
    <t>1956-II</t>
  </si>
  <si>
    <t>1956-III</t>
  </si>
  <si>
    <t>1956-IV</t>
  </si>
  <si>
    <t>1957-I</t>
  </si>
  <si>
    <t>1957-II</t>
  </si>
  <si>
    <t>1957-III</t>
  </si>
  <si>
    <t>1958-I</t>
  </si>
  <si>
    <t>1958-II</t>
  </si>
  <si>
    <t>1949-IV</t>
  </si>
  <si>
    <t>1950-III</t>
  </si>
  <si>
    <t>1951-II</t>
  </si>
  <si>
    <t>1952-I</t>
  </si>
  <si>
    <t>1953-IV</t>
  </si>
  <si>
    <t>1954-III</t>
  </si>
  <si>
    <t>1955-II</t>
  </si>
  <si>
    <t>1956-I</t>
  </si>
  <si>
    <t>1957-IV</t>
  </si>
  <si>
    <t>1958-III</t>
  </si>
  <si>
    <t>1959-I</t>
  </si>
  <si>
    <t>1959-II</t>
  </si>
  <si>
    <t>1959-III</t>
  </si>
  <si>
    <t>1959-IV</t>
  </si>
  <si>
    <t>1960-I</t>
  </si>
  <si>
    <t>1960-II</t>
  </si>
  <si>
    <t>1960-III</t>
  </si>
  <si>
    <t>1960-IV</t>
  </si>
  <si>
    <t>1961-I</t>
  </si>
  <si>
    <t>1961-II</t>
  </si>
  <si>
    <t>1961-III</t>
  </si>
  <si>
    <t>1961-IV</t>
  </si>
  <si>
    <t>1962-I</t>
  </si>
  <si>
    <t>1962-II</t>
  </si>
  <si>
    <t>1962-III</t>
  </si>
  <si>
    <t>1962-IV</t>
  </si>
  <si>
    <t>1963-I</t>
  </si>
  <si>
    <t>1963-II</t>
  </si>
  <si>
    <t>1963-III</t>
  </si>
  <si>
    <t>1963-IV</t>
  </si>
  <si>
    <t>1964-I</t>
  </si>
  <si>
    <t>1964-II</t>
  </si>
  <si>
    <t>1964-III</t>
  </si>
  <si>
    <t>1964-IV</t>
  </si>
  <si>
    <t>1965-I</t>
  </si>
  <si>
    <t>1965-II</t>
  </si>
  <si>
    <t>1965-III</t>
  </si>
  <si>
    <t>1965-IV</t>
  </si>
  <si>
    <t>1966-I</t>
  </si>
  <si>
    <t>1966-II</t>
  </si>
  <si>
    <t>1966-III</t>
  </si>
  <si>
    <t>1966-IV</t>
  </si>
  <si>
    <t>1967-I</t>
  </si>
  <si>
    <t>1967-II</t>
  </si>
  <si>
    <t>1967-III</t>
  </si>
  <si>
    <t>1967-IV</t>
  </si>
  <si>
    <t>1968-I</t>
  </si>
  <si>
    <t>1968-II</t>
  </si>
  <si>
    <t>1968-III</t>
  </si>
  <si>
    <t>1968-IV</t>
  </si>
  <si>
    <t>1969-I</t>
  </si>
  <si>
    <t>1969-II</t>
  </si>
  <si>
    <t>1969-III</t>
  </si>
  <si>
    <t>1969-IV</t>
  </si>
  <si>
    <t>1970-I</t>
  </si>
  <si>
    <t>1970-II</t>
  </si>
  <si>
    <t>1970-III</t>
  </si>
  <si>
    <t>1970-IV</t>
  </si>
  <si>
    <t>1971-I</t>
  </si>
  <si>
    <t>1971-II</t>
  </si>
  <si>
    <t>1971-III</t>
  </si>
  <si>
    <t>1971-IV</t>
  </si>
  <si>
    <t>1972-I</t>
  </si>
  <si>
    <t>1972-II</t>
  </si>
  <si>
    <t>1972-III</t>
  </si>
  <si>
    <t>1972-IV</t>
  </si>
  <si>
    <t>1973-I</t>
  </si>
  <si>
    <t>1973-II</t>
  </si>
  <si>
    <t>1973-III</t>
  </si>
  <si>
    <t>1973-IV</t>
  </si>
  <si>
    <t>1974-I</t>
  </si>
  <si>
    <t>1974-II</t>
  </si>
  <si>
    <t>1974-III</t>
  </si>
  <si>
    <t>1974-IV</t>
  </si>
  <si>
    <t>1975-I</t>
  </si>
  <si>
    <t>1975-II</t>
  </si>
  <si>
    <t>1975-III</t>
  </si>
  <si>
    <t>1975-IV</t>
  </si>
  <si>
    <t>1976-I</t>
  </si>
  <si>
    <t>1976-II</t>
  </si>
  <si>
    <t>1976-III</t>
  </si>
  <si>
    <t>1976-IV</t>
  </si>
  <si>
    <t>1977-I</t>
  </si>
  <si>
    <t>1977-II</t>
  </si>
  <si>
    <t>1977-III</t>
  </si>
  <si>
    <t>1977-IV</t>
  </si>
  <si>
    <t>1978-I</t>
  </si>
  <si>
    <t>1978-II</t>
  </si>
  <si>
    <t>1978-III</t>
  </si>
  <si>
    <t>1978-IV</t>
  </si>
  <si>
    <t>1979-I</t>
  </si>
  <si>
    <t>1979-II</t>
  </si>
  <si>
    <t>1979-III</t>
  </si>
  <si>
    <t>1979-IV</t>
  </si>
  <si>
    <t>1980-I</t>
  </si>
  <si>
    <t>1980-II</t>
  </si>
  <si>
    <t>1980-III</t>
  </si>
  <si>
    <t>1980-IV</t>
  </si>
  <si>
    <t>1981-I</t>
  </si>
  <si>
    <t>1981-II</t>
  </si>
  <si>
    <t>1981-III</t>
  </si>
  <si>
    <t>1981-IV</t>
  </si>
  <si>
    <t>1982-I</t>
  </si>
  <si>
    <t>1982-II</t>
  </si>
  <si>
    <t>1982-III</t>
  </si>
  <si>
    <t>1982-IV</t>
  </si>
  <si>
    <t>1983-I</t>
  </si>
  <si>
    <t>1983-II</t>
  </si>
  <si>
    <t>1983-III</t>
  </si>
  <si>
    <t>1983-IV</t>
  </si>
  <si>
    <t>1984-I</t>
  </si>
  <si>
    <t>1984-II</t>
  </si>
  <si>
    <t>1984-III</t>
  </si>
  <si>
    <t>1984-IV</t>
  </si>
  <si>
    <t>1985-I</t>
  </si>
  <si>
    <t>1985-II</t>
  </si>
  <si>
    <t>1985-III</t>
  </si>
  <si>
    <t>1985-IV</t>
  </si>
  <si>
    <t>1986-I</t>
  </si>
  <si>
    <t>1986-II</t>
  </si>
  <si>
    <t>1986-III</t>
  </si>
  <si>
    <t>1986-IV</t>
  </si>
  <si>
    <t>1987-I</t>
  </si>
  <si>
    <t>1987-II</t>
  </si>
  <si>
    <t>1987-III</t>
  </si>
  <si>
    <t>1987-IV</t>
  </si>
  <si>
    <t>1988-I</t>
  </si>
  <si>
    <t>1988-II</t>
  </si>
  <si>
    <t>1988-III</t>
  </si>
  <si>
    <t>1988-IV</t>
  </si>
  <si>
    <t>1989-I</t>
  </si>
  <si>
    <t>1989-II</t>
  </si>
  <si>
    <t>1989-III</t>
  </si>
  <si>
    <t>1989-IV</t>
  </si>
  <si>
    <t>1990-I</t>
  </si>
  <si>
    <t>1990-II</t>
  </si>
  <si>
    <t>1990-III</t>
  </si>
  <si>
    <t>1990-IV</t>
  </si>
  <si>
    <t>1991-I</t>
  </si>
  <si>
    <t>1991-II</t>
  </si>
  <si>
    <t>1991-III</t>
  </si>
  <si>
    <t>1991-IV</t>
  </si>
  <si>
    <t>1992-I</t>
  </si>
  <si>
    <t>1992-II</t>
  </si>
  <si>
    <t>1992-III</t>
  </si>
  <si>
    <t>1992-IV</t>
  </si>
  <si>
    <t>1993-I</t>
  </si>
  <si>
    <t>1993-II</t>
  </si>
  <si>
    <t>1993-III</t>
  </si>
  <si>
    <t>1993-IV</t>
  </si>
  <si>
    <t>1994-I</t>
  </si>
  <si>
    <t>1994-II</t>
  </si>
  <si>
    <t>1994-III</t>
  </si>
  <si>
    <t>1994-IV</t>
  </si>
  <si>
    <t>1995-I</t>
  </si>
  <si>
    <t>1995-II</t>
  </si>
  <si>
    <t>1995-III</t>
  </si>
  <si>
    <t>1995-IV</t>
  </si>
  <si>
    <t>1996-I</t>
  </si>
  <si>
    <t>1996-II</t>
  </si>
  <si>
    <t>1996-III</t>
  </si>
  <si>
    <t>1996-IV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</si>
  <si>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</si>
  <si>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</si>
  <si>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</si>
  <si>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</si>
  <si>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</si>
  <si>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</si>
  <si>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</si>
  <si>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</si>
  <si>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</si>
  <si>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</si>
  <si>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</si>
  <si>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</si>
  <si>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</si>
  <si>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</si>
  <si>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</si>
  <si>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</si>
  <si>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</si>
  <si>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</si>
  <si>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</si>
  <si>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</si>
  <si>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</si>
  <si>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2002-III</t>
  </si>
  <si>
    <t>2003-I</t>
  </si>
  <si>
    <t>Green denotes original data after 1976</t>
  </si>
  <si>
    <t>Data for 1947 to 1958, from the P-57 Reports</t>
  </si>
  <si>
    <t>Monthly</t>
  </si>
  <si>
    <t>Quarterly</t>
  </si>
  <si>
    <t>1947-I</t>
  </si>
  <si>
    <t>1947-II</t>
  </si>
  <si>
    <t>Military Personnel, Total Worldwide</t>
  </si>
  <si>
    <t>1947Q1 onwards</t>
  </si>
  <si>
    <t>Relative to 5200 hours</t>
  </si>
  <si>
    <t>Total</t>
  </si>
  <si>
    <t>Note:</t>
  </si>
  <si>
    <t>Data on persons at work and their hours prior to 1957 was obtained from the following source:</t>
  </si>
  <si>
    <t>U.S. BUREAU OF THE CENSUS, CURRENT POPULATION REPORTS, LABOR FORCE, SERIES P-57</t>
  </si>
  <si>
    <t>published by the U.S. Government Printing Office, Washington D.C.</t>
  </si>
  <si>
    <t>Various issues from June 1947 to June 1959</t>
  </si>
  <si>
    <r>
      <t>1.</t>
    </r>
    <r>
      <rPr>
        <b/>
        <sz val="10"/>
        <rFont val="Arial"/>
        <family val="2"/>
      </rPr>
      <t xml:space="preserve"> Get data from BLS, </t>
    </r>
    <r>
      <rPr>
        <b/>
        <i/>
        <sz val="10"/>
        <rFont val="Arial"/>
        <family val="2"/>
      </rPr>
      <t>Employment and Earnings</t>
    </r>
    <r>
      <rPr>
        <b/>
        <sz val="10"/>
        <rFont val="Arial"/>
        <family val="2"/>
      </rPr>
      <t xml:space="preserve"> (Data are monthly starting in January 1959); Data is available online from June 1976 till present -- See Data 1b</t>
    </r>
  </si>
  <si>
    <t>January 2000, 2003, 2004, 2005, 2006, 2007, 2008, 2009 are affected by changes in population controls</t>
  </si>
  <si>
    <t>Data from 1958 onwards</t>
  </si>
  <si>
    <t>All Data</t>
  </si>
  <si>
    <r>
      <t>3.</t>
    </r>
    <r>
      <rPr>
        <b/>
        <sz val="10"/>
        <rFont val="Arial"/>
        <family val="2"/>
      </rPr>
      <t xml:space="preserve"> Deseasonalize data using SAS, Census Deseasonalizer X12, multiplicative</t>
    </r>
  </si>
  <si>
    <t>Gross domestic product in 2005 chained dollars</t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</si>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</sst>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#,##0.0000"/>
    <numFmt numFmtId="169" formatCode="#0"/>
    <numFmt numFmtId="170" formatCode="#0.0"/>
  </numFmts>
  <fonts count="2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8"/>
      <color indexed="81"/>
      <name val="Tahoma"/>
      <family val="2"/>
    </font>
    <font>
      <sz val="10"/>
      <name val="Verdana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sz val="10"/>
      <color indexed="8"/>
      <name val="Arial"/>
    </font>
    <font>
      <i/>
      <sz val="10"/>
      <name val="Arial"/>
      <family val="2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ill="1"/>
    <xf numFmtId="0" fontId="3" fillId="0" borderId="0" xfId="0" applyFont="1"/>
    <xf numFmtId="1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0" xfId="0" applyNumberFormat="1"/>
    <xf numFmtId="3" fontId="0" fillId="0" borderId="0" xfId="0" applyNumberFormat="1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center" wrapText="1"/>
    </xf>
    <xf numFmtId="3" fontId="0" fillId="3" borderId="0" xfId="0" applyNumberFormat="1" applyFill="1"/>
    <xf numFmtId="0" fontId="0" fillId="3" borderId="0" xfId="0" applyFill="1"/>
    <xf numFmtId="0" fontId="1" fillId="0" borderId="0" xfId="0" applyFont="1"/>
    <xf numFmtId="0" fontId="1" fillId="0" borderId="0" xfId="0" applyFont="1" applyFill="1"/>
    <xf numFmtId="0" fontId="9" fillId="0" borderId="0" xfId="0" applyFont="1"/>
    <xf numFmtId="0" fontId="7" fillId="0" borderId="0" xfId="0" applyFont="1" applyFill="1" applyAlignment="1">
      <alignment vertical="center" wrapText="1"/>
    </xf>
    <xf numFmtId="0" fontId="9" fillId="0" borderId="0" xfId="0" applyFont="1" applyFill="1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4" fontId="0" fillId="0" borderId="0" xfId="0" applyNumberFormat="1" applyFill="1"/>
    <xf numFmtId="0" fontId="1" fillId="0" borderId="0" xfId="0" applyNumberFormat="1" applyFont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10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6" fillId="2" borderId="0" xfId="0" applyFont="1" applyFill="1"/>
    <xf numFmtId="0" fontId="0" fillId="0" borderId="0" xfId="0" applyFill="1" applyAlignment="1"/>
    <xf numFmtId="3" fontId="0" fillId="0" borderId="0" xfId="0" applyNumberForma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0" fillId="0" borderId="0" xfId="0" applyNumberFormat="1" applyFill="1"/>
    <xf numFmtId="1" fontId="0" fillId="4" borderId="0" xfId="0" applyNumberFormat="1" applyFill="1" applyAlignment="1">
      <alignment horizontal="center"/>
    </xf>
    <xf numFmtId="0" fontId="11" fillId="0" borderId="0" xfId="0" applyFont="1"/>
    <xf numFmtId="0" fontId="12" fillId="0" borderId="0" xfId="0" applyFont="1"/>
    <xf numFmtId="0" fontId="6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165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14" fontId="0" fillId="0" borderId="0" xfId="0" applyNumberFormat="1"/>
    <xf numFmtId="4" fontId="0" fillId="0" borderId="0" xfId="0" applyNumberFormat="1" applyAlignment="1">
      <alignment vertical="center" wrapText="1"/>
    </xf>
    <xf numFmtId="1" fontId="0" fillId="0" borderId="0" xfId="0" applyNumberFormat="1" applyFill="1" applyAlignment="1">
      <alignment horizontal="center"/>
    </xf>
    <xf numFmtId="0" fontId="14" fillId="0" borderId="0" xfId="0" applyFont="1"/>
    <xf numFmtId="0" fontId="5" fillId="0" borderId="0" xfId="2" applyAlignment="1" applyProtection="1"/>
    <xf numFmtId="0" fontId="0" fillId="3" borderId="0" xfId="0" applyFill="1" applyAlignment="1">
      <alignment horizontal="center"/>
    </xf>
    <xf numFmtId="0" fontId="0" fillId="5" borderId="0" xfId="0" applyFill="1"/>
    <xf numFmtId="0" fontId="9" fillId="5" borderId="0" xfId="0" applyFont="1" applyFill="1"/>
    <xf numFmtId="0" fontId="9" fillId="6" borderId="0" xfId="0" applyFont="1" applyFill="1"/>
    <xf numFmtId="0" fontId="15" fillId="0" borderId="0" xfId="0" applyFont="1"/>
    <xf numFmtId="3" fontId="0" fillId="5" borderId="0" xfId="0" applyNumberFormat="1" applyFill="1"/>
    <xf numFmtId="0" fontId="0" fillId="0" borderId="0" xfId="0" applyFont="1" applyFill="1"/>
    <xf numFmtId="3" fontId="0" fillId="5" borderId="0" xfId="1" applyNumberFormat="1" applyFont="1" applyFill="1" applyAlignment="1">
      <alignment horizontal="right"/>
    </xf>
    <xf numFmtId="1" fontId="0" fillId="0" borderId="0" xfId="0" applyNumberFormat="1" applyFill="1"/>
    <xf numFmtId="167" fontId="0" fillId="0" borderId="0" xfId="0" applyNumberFormat="1" applyFill="1"/>
    <xf numFmtId="0" fontId="6" fillId="0" borderId="0" xfId="0" applyFont="1" applyFill="1" applyAlignment="1">
      <alignment vertical="center" wrapText="1"/>
    </xf>
    <xf numFmtId="0" fontId="2" fillId="5" borderId="0" xfId="0" applyFont="1" applyFill="1" applyAlignment="1"/>
    <xf numFmtId="17" fontId="0" fillId="0" borderId="0" xfId="0" applyNumberFormat="1"/>
    <xf numFmtId="3" fontId="0" fillId="7" borderId="0" xfId="0" applyNumberFormat="1" applyFill="1"/>
    <xf numFmtId="166" fontId="2" fillId="0" borderId="0" xfId="0" applyNumberFormat="1" applyFont="1" applyFill="1" applyAlignment="1">
      <alignment vertical="center" wrapText="1"/>
    </xf>
    <xf numFmtId="0" fontId="17" fillId="0" borderId="0" xfId="0" applyFont="1"/>
    <xf numFmtId="168" fontId="0" fillId="0" borderId="0" xfId="0" applyNumberFormat="1"/>
    <xf numFmtId="0" fontId="1" fillId="8" borderId="0" xfId="0" applyFont="1" applyFill="1"/>
    <xf numFmtId="0" fontId="16" fillId="0" borderId="0" xfId="0" applyFont="1" applyAlignment="1">
      <alignment horizontal="center" vertical="center" wrapText="1"/>
    </xf>
    <xf numFmtId="0" fontId="5" fillId="5" borderId="0" xfId="2" applyFill="1" applyAlignment="1" applyProtection="1"/>
    <xf numFmtId="0" fontId="0" fillId="8" borderId="0" xfId="0" applyFill="1"/>
    <xf numFmtId="0" fontId="0" fillId="9" borderId="0" xfId="0" applyFill="1"/>
    <xf numFmtId="0" fontId="0" fillId="9" borderId="0" xfId="0" applyFill="1" applyAlignment="1">
      <alignment horizontal="center"/>
    </xf>
    <xf numFmtId="3" fontId="0" fillId="9" borderId="0" xfId="0" applyNumberFormat="1" applyFill="1" applyAlignment="1">
      <alignment horizontal="center"/>
    </xf>
    <xf numFmtId="4" fontId="0" fillId="9" borderId="0" xfId="0" applyNumberFormat="1" applyFill="1" applyAlignment="1">
      <alignment horizontal="center"/>
    </xf>
    <xf numFmtId="3" fontId="9" fillId="9" borderId="0" xfId="0" applyNumberFormat="1" applyFont="1" applyFill="1" applyAlignment="1">
      <alignment horizontal="center"/>
    </xf>
    <xf numFmtId="0" fontId="9" fillId="9" borderId="0" xfId="0" applyFont="1" applyFill="1" applyAlignment="1">
      <alignment horizontal="center"/>
    </xf>
    <xf numFmtId="3" fontId="0" fillId="9" borderId="0" xfId="0" applyNumberFormat="1" applyFill="1"/>
    <xf numFmtId="0" fontId="16" fillId="0" borderId="0" xfId="0" applyFont="1" applyAlignment="1">
      <alignment vertical="center"/>
    </xf>
    <xf numFmtId="0" fontId="16" fillId="0" borderId="0" xfId="0" applyFont="1"/>
    <xf numFmtId="0" fontId="2" fillId="0" borderId="0" xfId="0" applyFont="1" applyAlignment="1">
      <alignment horizontal="center" vertical="center" wrapText="1"/>
    </xf>
    <xf numFmtId="0" fontId="0" fillId="10" borderId="0" xfId="0" applyFill="1"/>
    <xf numFmtId="0" fontId="0" fillId="10" borderId="0" xfId="0" applyNumberFormat="1" applyFill="1" applyAlignment="1">
      <alignment vertical="center" wrapText="1"/>
    </xf>
    <xf numFmtId="0" fontId="0" fillId="10" borderId="0" xfId="0" applyFill="1" applyAlignment="1">
      <alignment vertical="center" wrapText="1"/>
    </xf>
    <xf numFmtId="4" fontId="0" fillId="10" borderId="0" xfId="0" applyNumberFormat="1" applyFill="1" applyAlignment="1">
      <alignment vertical="center" wrapText="1"/>
    </xf>
    <xf numFmtId="166" fontId="0" fillId="0" borderId="0" xfId="0" applyNumberFormat="1" applyAlignment="1">
      <alignment horizontal="center"/>
    </xf>
    <xf numFmtId="169" fontId="18" fillId="0" borderId="0" xfId="0" applyNumberFormat="1" applyFont="1" applyAlignment="1">
      <alignment horizontal="center"/>
    </xf>
    <xf numFmtId="170" fontId="18" fillId="0" borderId="0" xfId="0" applyNumberFormat="1" applyFont="1" applyAlignment="1">
      <alignment horizontal="center"/>
    </xf>
    <xf numFmtId="0" fontId="1" fillId="11" borderId="0" xfId="0" applyFont="1" applyFill="1"/>
    <xf numFmtId="169" fontId="18" fillId="11" borderId="0" xfId="0" applyNumberFormat="1" applyFont="1" applyFill="1" applyAlignment="1">
      <alignment horizontal="center"/>
    </xf>
    <xf numFmtId="170" fontId="18" fillId="11" borderId="0" xfId="0" applyNumberFormat="1" applyFont="1" applyFill="1" applyAlignment="1">
      <alignment horizontal="center"/>
    </xf>
    <xf numFmtId="0" fontId="0" fillId="11" borderId="0" xfId="0" applyFill="1" applyAlignment="1">
      <alignment vertical="center" wrapText="1"/>
    </xf>
    <xf numFmtId="0" fontId="0" fillId="11" borderId="0" xfId="0" applyFill="1"/>
    <xf numFmtId="4" fontId="0" fillId="11" borderId="0" xfId="0" applyNumberFormat="1" applyFill="1"/>
    <xf numFmtId="3" fontId="0" fillId="11" borderId="0" xfId="0" applyNumberFormat="1" applyFill="1"/>
    <xf numFmtId="2" fontId="19" fillId="0" borderId="0" xfId="0" applyNumberFormat="1" applyFont="1"/>
    <xf numFmtId="3" fontId="0" fillId="11" borderId="0" xfId="0" applyNumberFormat="1" applyFill="1" applyAlignment="1">
      <alignment horizontal="center"/>
    </xf>
    <xf numFmtId="169" fontId="20" fillId="0" borderId="0" xfId="0" applyNumberFormat="1" applyFont="1" applyAlignment="1">
      <alignment horizontal="right"/>
    </xf>
    <xf numFmtId="14" fontId="0" fillId="0" borderId="0" xfId="0" applyNumberFormat="1" applyFill="1"/>
    <xf numFmtId="2" fontId="0" fillId="0" borderId="0" xfId="0" applyNumberFormat="1" applyAlignment="1">
      <alignment vertical="center" wrapText="1"/>
    </xf>
    <xf numFmtId="2" fontId="0" fillId="11" borderId="0" xfId="0" applyNumberFormat="1" applyFill="1"/>
    <xf numFmtId="11" fontId="0" fillId="0" borderId="0" xfId="0" applyNumberFormat="1" applyFill="1"/>
    <xf numFmtId="0" fontId="0" fillId="11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169" fontId="18" fillId="0" borderId="0" xfId="0" applyNumberFormat="1" applyFont="1" applyAlignment="1">
      <alignment horizontal="right"/>
    </xf>
    <xf numFmtId="0" fontId="0" fillId="3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hartsheet" Target="chartsheets/sheet6.xml"/><Relationship Id="rId1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4.xml"/><Relationship Id="rId5" Type="http://schemas.openxmlformats.org/officeDocument/2006/relationships/worksheet" Target="worksheets/sheet3.xml"/><Relationship Id="rId15" Type="http://schemas.openxmlformats.org/officeDocument/2006/relationships/theme" Target="theme/theme1.xml"/><Relationship Id="rId10" Type="http://schemas.openxmlformats.org/officeDocument/2006/relationships/chartsheet" Target="chartsheets/sheet3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7.xml"/><Relationship Id="rId14" Type="http://schemas.openxmlformats.org/officeDocument/2006/relationships/chartsheet" Target="chartsheets/sheet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1009988901220862E-2"/>
          <c:y val="3.9151712887438822E-2"/>
          <c:w val="0.85682574916759624"/>
          <c:h val="0.79445350734094256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AverageHoursWorked!$A$7:$A$256</c:f>
              <c:strCache>
                <c:ptCount val="250"/>
                <c:pt idx="0">
                  <c:v>1947-III</c:v>
                </c:pt>
                <c:pt idx="1">
                  <c:v>1947-IV</c:v>
                </c:pt>
                <c:pt idx="2">
                  <c:v>1948-I</c:v>
                </c:pt>
                <c:pt idx="3">
                  <c:v>1948-II</c:v>
                </c:pt>
                <c:pt idx="4">
                  <c:v>1948-III</c:v>
                </c:pt>
                <c:pt idx="5">
                  <c:v>1948-IV</c:v>
                </c:pt>
                <c:pt idx="6">
                  <c:v>1949-I</c:v>
                </c:pt>
                <c:pt idx="7">
                  <c:v>1949-II</c:v>
                </c:pt>
                <c:pt idx="8">
                  <c:v>1949-III</c:v>
                </c:pt>
                <c:pt idx="9">
                  <c:v>1949-IV</c:v>
                </c:pt>
                <c:pt idx="10">
                  <c:v>1950-I</c:v>
                </c:pt>
                <c:pt idx="11">
                  <c:v>1950-II</c:v>
                </c:pt>
                <c:pt idx="12">
                  <c:v>1950-III</c:v>
                </c:pt>
                <c:pt idx="13">
                  <c:v>1950-IV</c:v>
                </c:pt>
                <c:pt idx="14">
                  <c:v>1951-I</c:v>
                </c:pt>
                <c:pt idx="15">
                  <c:v>1951-II</c:v>
                </c:pt>
                <c:pt idx="16">
                  <c:v>1951-III</c:v>
                </c:pt>
                <c:pt idx="17">
                  <c:v>1951-IV</c:v>
                </c:pt>
                <c:pt idx="18">
                  <c:v>1952-I</c:v>
                </c:pt>
                <c:pt idx="19">
                  <c:v>1952-II</c:v>
                </c:pt>
                <c:pt idx="20">
                  <c:v>1952-III</c:v>
                </c:pt>
                <c:pt idx="21">
                  <c:v>1952-IV</c:v>
                </c:pt>
                <c:pt idx="22">
                  <c:v>1953-I</c:v>
                </c:pt>
                <c:pt idx="23">
                  <c:v>1953-II</c:v>
                </c:pt>
                <c:pt idx="24">
                  <c:v>1953-III</c:v>
                </c:pt>
                <c:pt idx="25">
                  <c:v>1953-IV</c:v>
                </c:pt>
                <c:pt idx="26">
                  <c:v>1954-I</c:v>
                </c:pt>
                <c:pt idx="27">
                  <c:v>1954-II</c:v>
                </c:pt>
                <c:pt idx="28">
                  <c:v>1954-III</c:v>
                </c:pt>
                <c:pt idx="29">
                  <c:v>1954-IV</c:v>
                </c:pt>
                <c:pt idx="30">
                  <c:v>1955-I</c:v>
                </c:pt>
                <c:pt idx="31">
                  <c:v>1955-II</c:v>
                </c:pt>
                <c:pt idx="32">
                  <c:v>1955-III</c:v>
                </c:pt>
                <c:pt idx="33">
                  <c:v>1955-IV</c:v>
                </c:pt>
                <c:pt idx="34">
                  <c:v>1956-I</c:v>
                </c:pt>
                <c:pt idx="35">
                  <c:v>1956-II</c:v>
                </c:pt>
                <c:pt idx="36">
                  <c:v>1956-III</c:v>
                </c:pt>
                <c:pt idx="37">
                  <c:v>1956-IV</c:v>
                </c:pt>
                <c:pt idx="38">
                  <c:v>1957-I</c:v>
                </c:pt>
                <c:pt idx="39">
                  <c:v>1957-II</c:v>
                </c:pt>
                <c:pt idx="40">
                  <c:v>1957-III</c:v>
                </c:pt>
                <c:pt idx="41">
                  <c:v>1957-IV</c:v>
                </c:pt>
                <c:pt idx="42">
                  <c:v>1958-I</c:v>
                </c:pt>
                <c:pt idx="43">
                  <c:v>1958-II</c:v>
                </c:pt>
                <c:pt idx="44">
                  <c:v>1958-III</c:v>
                </c:pt>
                <c:pt idx="45">
                  <c:v>1958-IV</c:v>
                </c:pt>
                <c:pt idx="46">
                  <c:v> 1959-I </c:v>
                </c:pt>
                <c:pt idx="47">
                  <c:v> 1959-II </c:v>
                </c:pt>
                <c:pt idx="48">
                  <c:v> 1959-III </c:v>
                </c:pt>
                <c:pt idx="49">
                  <c:v> 1959-IV </c:v>
                </c:pt>
                <c:pt idx="50">
                  <c:v> 1960-I </c:v>
                </c:pt>
                <c:pt idx="51">
                  <c:v> 1960-II </c:v>
                </c:pt>
                <c:pt idx="52">
                  <c:v> 1960-III </c:v>
                </c:pt>
                <c:pt idx="53">
                  <c:v> 1960-IV </c:v>
                </c:pt>
                <c:pt idx="54">
                  <c:v> 1961-I </c:v>
                </c:pt>
                <c:pt idx="55">
                  <c:v> 1961-II </c:v>
                </c:pt>
                <c:pt idx="56">
                  <c:v> 1961-III </c:v>
                </c:pt>
                <c:pt idx="57">
                  <c:v> 1961-IV </c:v>
                </c:pt>
                <c:pt idx="58">
                  <c:v> 1962-I </c:v>
                </c:pt>
                <c:pt idx="59">
                  <c:v> 1962-II </c:v>
                </c:pt>
                <c:pt idx="60">
                  <c:v> 1962-III </c:v>
                </c:pt>
                <c:pt idx="61">
                  <c:v> 1962-IV </c:v>
                </c:pt>
                <c:pt idx="62">
                  <c:v> 1963-I </c:v>
                </c:pt>
                <c:pt idx="63">
                  <c:v> 1963-II </c:v>
                </c:pt>
                <c:pt idx="64">
                  <c:v> 1963-III </c:v>
                </c:pt>
                <c:pt idx="65">
                  <c:v> 1963-IV </c:v>
                </c:pt>
                <c:pt idx="66">
                  <c:v> 1964-I </c:v>
                </c:pt>
                <c:pt idx="67">
                  <c:v> 1964-II </c:v>
                </c:pt>
                <c:pt idx="68">
                  <c:v> 1964-III </c:v>
                </c:pt>
                <c:pt idx="69">
                  <c:v> 1964-IV </c:v>
                </c:pt>
                <c:pt idx="70">
                  <c:v> 1965-I </c:v>
                </c:pt>
                <c:pt idx="71">
                  <c:v> 1965-II </c:v>
                </c:pt>
                <c:pt idx="72">
                  <c:v> 1965-III </c:v>
                </c:pt>
                <c:pt idx="73">
                  <c:v> 1965-IV </c:v>
                </c:pt>
                <c:pt idx="74">
                  <c:v> 1966-I </c:v>
                </c:pt>
                <c:pt idx="75">
                  <c:v> 1966-II </c:v>
                </c:pt>
                <c:pt idx="76">
                  <c:v> 1966-III </c:v>
                </c:pt>
                <c:pt idx="77">
                  <c:v> 1966-IV </c:v>
                </c:pt>
                <c:pt idx="78">
                  <c:v> 1967-I </c:v>
                </c:pt>
                <c:pt idx="79">
                  <c:v> 1967-II </c:v>
                </c:pt>
                <c:pt idx="80">
                  <c:v> 1967-III </c:v>
                </c:pt>
                <c:pt idx="81">
                  <c:v> 1967-IV </c:v>
                </c:pt>
                <c:pt idx="82">
                  <c:v> 1968-I </c:v>
                </c:pt>
                <c:pt idx="83">
                  <c:v> 1968-II </c:v>
                </c:pt>
                <c:pt idx="84">
                  <c:v> 1968-III </c:v>
                </c:pt>
                <c:pt idx="85">
                  <c:v> 1968-IV </c:v>
                </c:pt>
                <c:pt idx="86">
                  <c:v> 1969-I </c:v>
                </c:pt>
                <c:pt idx="87">
                  <c:v> 1969-II </c:v>
                </c:pt>
                <c:pt idx="88">
                  <c:v> 1969-III </c:v>
                </c:pt>
                <c:pt idx="89">
                  <c:v> 1969-IV </c:v>
                </c:pt>
                <c:pt idx="90">
                  <c:v> 1970-I </c:v>
                </c:pt>
                <c:pt idx="91">
                  <c:v> 1970-II </c:v>
                </c:pt>
                <c:pt idx="92">
                  <c:v> 1970-III </c:v>
                </c:pt>
                <c:pt idx="93">
                  <c:v> 1970-IV </c:v>
                </c:pt>
                <c:pt idx="94">
                  <c:v> 1971-I </c:v>
                </c:pt>
                <c:pt idx="95">
                  <c:v> 1971-II </c:v>
                </c:pt>
                <c:pt idx="96">
                  <c:v> 1971-III </c:v>
                </c:pt>
                <c:pt idx="97">
                  <c:v> 1971-IV </c:v>
                </c:pt>
                <c:pt idx="98">
                  <c:v> 1972-I </c:v>
                </c:pt>
                <c:pt idx="99">
                  <c:v> 1972-II </c:v>
                </c:pt>
                <c:pt idx="100">
                  <c:v> 1972-III </c:v>
                </c:pt>
                <c:pt idx="101">
                  <c:v> 1972-IV </c:v>
                </c:pt>
                <c:pt idx="102">
                  <c:v> 1973-I </c:v>
                </c:pt>
                <c:pt idx="103">
                  <c:v> 1973-II </c:v>
                </c:pt>
                <c:pt idx="104">
                  <c:v> 1973-III </c:v>
                </c:pt>
                <c:pt idx="105">
                  <c:v> 1973-IV </c:v>
                </c:pt>
                <c:pt idx="106">
                  <c:v> 1974-I </c:v>
                </c:pt>
                <c:pt idx="107">
                  <c:v> 1974-II </c:v>
                </c:pt>
                <c:pt idx="108">
                  <c:v> 1974-III </c:v>
                </c:pt>
                <c:pt idx="109">
                  <c:v> 1974-IV </c:v>
                </c:pt>
                <c:pt idx="110">
                  <c:v> 1975-I </c:v>
                </c:pt>
                <c:pt idx="111">
                  <c:v> 1975-II </c:v>
                </c:pt>
                <c:pt idx="112">
                  <c:v> 1975-III </c:v>
                </c:pt>
                <c:pt idx="113">
                  <c:v> 1975-IV </c:v>
                </c:pt>
                <c:pt idx="114">
                  <c:v> 1976-I </c:v>
                </c:pt>
                <c:pt idx="115">
                  <c:v> 1976-II </c:v>
                </c:pt>
                <c:pt idx="116">
                  <c:v> 1976-III </c:v>
                </c:pt>
                <c:pt idx="117">
                  <c:v> 1976-IV </c:v>
                </c:pt>
                <c:pt idx="118">
                  <c:v> 1977-I </c:v>
                </c:pt>
                <c:pt idx="119">
                  <c:v> 1977-II </c:v>
                </c:pt>
                <c:pt idx="120">
                  <c:v> 1977-III </c:v>
                </c:pt>
                <c:pt idx="121">
                  <c:v> 1977-IV </c:v>
                </c:pt>
                <c:pt idx="122">
                  <c:v> 1978-I </c:v>
                </c:pt>
                <c:pt idx="123">
                  <c:v> 1978-II </c:v>
                </c:pt>
                <c:pt idx="124">
                  <c:v> 1978-III </c:v>
                </c:pt>
                <c:pt idx="125">
                  <c:v> 1978-IV </c:v>
                </c:pt>
                <c:pt idx="126">
                  <c:v> 1979-I </c:v>
                </c:pt>
                <c:pt idx="127">
                  <c:v> 1979-II </c:v>
                </c:pt>
                <c:pt idx="128">
                  <c:v> 1979-III </c:v>
                </c:pt>
                <c:pt idx="129">
                  <c:v> 1979-IV </c:v>
                </c:pt>
                <c:pt idx="130">
                  <c:v> 1980-I </c:v>
                </c:pt>
                <c:pt idx="131">
                  <c:v> 1980-II </c:v>
                </c:pt>
                <c:pt idx="132">
                  <c:v> 1980-III </c:v>
                </c:pt>
                <c:pt idx="133">
                  <c:v> 1980-IV </c:v>
                </c:pt>
                <c:pt idx="134">
                  <c:v> 1981-I </c:v>
                </c:pt>
                <c:pt idx="135">
                  <c:v> 1981-II </c:v>
                </c:pt>
                <c:pt idx="136">
                  <c:v> 1981-III </c:v>
                </c:pt>
                <c:pt idx="137">
                  <c:v> 1981-IV </c:v>
                </c:pt>
                <c:pt idx="138">
                  <c:v> 1982-I </c:v>
                </c:pt>
                <c:pt idx="139">
                  <c:v> 1982-II </c:v>
                </c:pt>
                <c:pt idx="140">
                  <c:v> 1982-III </c:v>
                </c:pt>
                <c:pt idx="141">
                  <c:v> 1982-IV </c:v>
                </c:pt>
                <c:pt idx="142">
                  <c:v> 1983-I </c:v>
                </c:pt>
                <c:pt idx="143">
                  <c:v> 1983-II </c:v>
                </c:pt>
                <c:pt idx="144">
                  <c:v> 1983-III </c:v>
                </c:pt>
                <c:pt idx="145">
                  <c:v> 1983-IV </c:v>
                </c:pt>
                <c:pt idx="146">
                  <c:v> 1984-I </c:v>
                </c:pt>
                <c:pt idx="147">
                  <c:v> 1984-II </c:v>
                </c:pt>
                <c:pt idx="148">
                  <c:v> 1984-III </c:v>
                </c:pt>
                <c:pt idx="149">
                  <c:v> 1984-IV </c:v>
                </c:pt>
                <c:pt idx="150">
                  <c:v> 1985-I </c:v>
                </c:pt>
                <c:pt idx="151">
                  <c:v> 1985-II </c:v>
                </c:pt>
                <c:pt idx="152">
                  <c:v> 1985-III </c:v>
                </c:pt>
                <c:pt idx="153">
                  <c:v> 1985-IV </c:v>
                </c:pt>
                <c:pt idx="154">
                  <c:v> 1986-I </c:v>
                </c:pt>
                <c:pt idx="155">
                  <c:v> 1986-II </c:v>
                </c:pt>
                <c:pt idx="156">
                  <c:v> 1986-III </c:v>
                </c:pt>
                <c:pt idx="157">
                  <c:v> 1986-IV </c:v>
                </c:pt>
                <c:pt idx="158">
                  <c:v> 1987-I </c:v>
                </c:pt>
                <c:pt idx="159">
                  <c:v> 1987-II </c:v>
                </c:pt>
                <c:pt idx="160">
                  <c:v> 1987-III </c:v>
                </c:pt>
                <c:pt idx="161">
                  <c:v> 1987-IV </c:v>
                </c:pt>
                <c:pt idx="162">
                  <c:v> 1988-I </c:v>
                </c:pt>
                <c:pt idx="163">
                  <c:v> 1988-II </c:v>
                </c:pt>
                <c:pt idx="164">
                  <c:v> 1988-III </c:v>
                </c:pt>
                <c:pt idx="165">
                  <c:v> 1988-IV </c:v>
                </c:pt>
                <c:pt idx="166">
                  <c:v> 1989-I </c:v>
                </c:pt>
                <c:pt idx="167">
                  <c:v> 1989-II </c:v>
                </c:pt>
                <c:pt idx="168">
                  <c:v> 1989-III </c:v>
                </c:pt>
                <c:pt idx="169">
                  <c:v> 1989-IV </c:v>
                </c:pt>
                <c:pt idx="170">
                  <c:v> 1990-I </c:v>
                </c:pt>
                <c:pt idx="171">
                  <c:v> 1990-II </c:v>
                </c:pt>
                <c:pt idx="172">
                  <c:v> 1990-III </c:v>
                </c:pt>
                <c:pt idx="173">
                  <c:v> 1990-IV </c:v>
                </c:pt>
                <c:pt idx="174">
                  <c:v> 1991-I </c:v>
                </c:pt>
                <c:pt idx="175">
                  <c:v> 1991-II </c:v>
                </c:pt>
                <c:pt idx="176">
                  <c:v> 1991-III </c:v>
                </c:pt>
                <c:pt idx="177">
                  <c:v> 1991-IV </c:v>
                </c:pt>
                <c:pt idx="178">
                  <c:v> 1992-I </c:v>
                </c:pt>
                <c:pt idx="179">
                  <c:v> 1992-II </c:v>
                </c:pt>
                <c:pt idx="180">
                  <c:v> 1992-III </c:v>
                </c:pt>
                <c:pt idx="181">
                  <c:v> 1992-IV </c:v>
                </c:pt>
                <c:pt idx="182">
                  <c:v> 1993-I </c:v>
                </c:pt>
                <c:pt idx="183">
                  <c:v> 1993-II </c:v>
                </c:pt>
                <c:pt idx="184">
                  <c:v> 1993-III </c:v>
                </c:pt>
                <c:pt idx="185">
                  <c:v> 1993-IV </c:v>
                </c:pt>
                <c:pt idx="186">
                  <c:v> 1994-I </c:v>
                </c:pt>
                <c:pt idx="187">
                  <c:v> 1994-II </c:v>
                </c:pt>
                <c:pt idx="188">
                  <c:v> 1994-III </c:v>
                </c:pt>
                <c:pt idx="189">
                  <c:v> 1994-IV </c:v>
                </c:pt>
                <c:pt idx="190">
                  <c:v> 1995-I </c:v>
                </c:pt>
                <c:pt idx="191">
                  <c:v> 1995-II </c:v>
                </c:pt>
                <c:pt idx="192">
                  <c:v> 1995-III </c:v>
                </c:pt>
                <c:pt idx="193">
                  <c:v> 1995-IV </c:v>
                </c:pt>
                <c:pt idx="194">
                  <c:v> 1996-I </c:v>
                </c:pt>
                <c:pt idx="195">
                  <c:v> 1996-II </c:v>
                </c:pt>
                <c:pt idx="196">
                  <c:v> 1996-III </c:v>
                </c:pt>
                <c:pt idx="197">
                  <c:v> 1996-IV </c:v>
                </c:pt>
                <c:pt idx="198">
                  <c:v> 1997-I </c:v>
                </c:pt>
                <c:pt idx="199">
                  <c:v> 1997-II </c:v>
                </c:pt>
                <c:pt idx="200">
                  <c:v> 1997-III </c:v>
                </c:pt>
                <c:pt idx="201">
                  <c:v> 1997-IV </c:v>
                </c:pt>
                <c:pt idx="202">
                  <c:v> 1998-I </c:v>
                </c:pt>
                <c:pt idx="203">
                  <c:v> 1998-II </c:v>
                </c:pt>
                <c:pt idx="204">
                  <c:v> 1998-III </c:v>
                </c:pt>
                <c:pt idx="205">
                  <c:v> 1998-IV </c:v>
                </c:pt>
                <c:pt idx="206">
                  <c:v> 1999-I </c:v>
                </c:pt>
                <c:pt idx="207">
                  <c:v> 1999-II </c:v>
                </c:pt>
                <c:pt idx="208">
                  <c:v> 1999-III </c:v>
                </c:pt>
                <c:pt idx="209">
                  <c:v> 1999-IV </c:v>
                </c:pt>
                <c:pt idx="210">
                  <c:v> 2000-I </c:v>
                </c:pt>
                <c:pt idx="211">
                  <c:v> 2000-II </c:v>
                </c:pt>
                <c:pt idx="212">
                  <c:v> 2000-III </c:v>
                </c:pt>
                <c:pt idx="213">
                  <c:v> 2000-IV </c:v>
                </c:pt>
                <c:pt idx="214">
                  <c:v> 2001-I </c:v>
                </c:pt>
                <c:pt idx="215">
                  <c:v> 2001-II </c:v>
                </c:pt>
                <c:pt idx="216">
                  <c:v> 2001-III </c:v>
                </c:pt>
                <c:pt idx="217">
                  <c:v> 2001-IV </c:v>
                </c:pt>
                <c:pt idx="218">
                  <c:v> 2002-I </c:v>
                </c:pt>
                <c:pt idx="219">
                  <c:v>2002-II</c:v>
                </c:pt>
                <c:pt idx="220">
                  <c:v> 2002-III</c:v>
                </c:pt>
                <c:pt idx="221">
                  <c:v>2002-IV</c:v>
                </c:pt>
                <c:pt idx="222">
                  <c:v> 2003-I </c:v>
                </c:pt>
                <c:pt idx="223">
                  <c:v>2003-II</c:v>
                </c:pt>
                <c:pt idx="224">
                  <c:v> 2003-III</c:v>
                </c:pt>
                <c:pt idx="225">
                  <c:v>2003-IV</c:v>
                </c:pt>
                <c:pt idx="226">
                  <c:v>2004-I</c:v>
                </c:pt>
                <c:pt idx="227">
                  <c:v>2004-II</c:v>
                </c:pt>
                <c:pt idx="228">
                  <c:v>2004-III</c:v>
                </c:pt>
                <c:pt idx="229">
                  <c:v>2004-IV</c:v>
                </c:pt>
                <c:pt idx="230">
                  <c:v>2005-I</c:v>
                </c:pt>
                <c:pt idx="231">
                  <c:v>2005-II</c:v>
                </c:pt>
                <c:pt idx="232">
                  <c:v>2005-III</c:v>
                </c:pt>
                <c:pt idx="233">
                  <c:v>2005-IV</c:v>
                </c:pt>
                <c:pt idx="234">
                  <c:v>2006-I</c:v>
                </c:pt>
                <c:pt idx="235">
                  <c:v>2006-II</c:v>
                </c:pt>
                <c:pt idx="236">
                  <c:v>2006-III</c:v>
                </c:pt>
                <c:pt idx="237">
                  <c:v>2006-IV</c:v>
                </c:pt>
                <c:pt idx="238">
                  <c:v>2007-I</c:v>
                </c:pt>
                <c:pt idx="239">
                  <c:v>2007-II</c:v>
                </c:pt>
                <c:pt idx="240">
                  <c:v>2007-III</c:v>
                </c:pt>
                <c:pt idx="241">
                  <c:v>2007-IV</c:v>
                </c:pt>
                <c:pt idx="242">
                  <c:v>2008-I</c:v>
                </c:pt>
                <c:pt idx="243">
                  <c:v>2008-II</c:v>
                </c:pt>
                <c:pt idx="244">
                  <c:v>2008-III</c:v>
                </c:pt>
                <c:pt idx="245">
                  <c:v>2008-IV</c:v>
                </c:pt>
                <c:pt idx="246">
                  <c:v>2009-I</c:v>
                </c:pt>
                <c:pt idx="247">
                  <c:v>2009-II</c:v>
                </c:pt>
                <c:pt idx="248">
                  <c:v>2009-III</c:v>
                </c:pt>
                <c:pt idx="249">
                  <c:v>2009-IV</c:v>
                </c:pt>
              </c:strCache>
            </c:strRef>
          </c:cat>
          <c:val>
            <c:numRef>
              <c:f>AverageHoursWorked!$H$7:$H$256</c:f>
              <c:numCache>
                <c:formatCode>0</c:formatCode>
                <c:ptCount val="250"/>
                <c:pt idx="0">
                  <c:v>1436.6389284611555</c:v>
                </c:pt>
                <c:pt idx="1">
                  <c:v>1371.2187222671994</c:v>
                </c:pt>
                <c:pt idx="2">
                  <c:v>1365.6920909883083</c:v>
                </c:pt>
                <c:pt idx="3">
                  <c:v>1378.8122538553919</c:v>
                </c:pt>
                <c:pt idx="4">
                  <c:v>1378.1947676180337</c:v>
                </c:pt>
                <c:pt idx="5">
                  <c:v>1373.2889618084384</c:v>
                </c:pt>
                <c:pt idx="6">
                  <c:v>1356.4071756334561</c:v>
                </c:pt>
                <c:pt idx="7">
                  <c:v>1352.1444757596157</c:v>
                </c:pt>
                <c:pt idx="8">
                  <c:v>1313.3619620964669</c:v>
                </c:pt>
                <c:pt idx="9">
                  <c:v>1318.325075008835</c:v>
                </c:pt>
                <c:pt idx="10">
                  <c:v>1322.6751179990661</c:v>
                </c:pt>
                <c:pt idx="11">
                  <c:v>1345.7433813305488</c:v>
                </c:pt>
                <c:pt idx="12">
                  <c:v>1341.7437783336625</c:v>
                </c:pt>
                <c:pt idx="13">
                  <c:v>1375.6660262540654</c:v>
                </c:pt>
                <c:pt idx="14">
                  <c:v>1388.1007767046826</c:v>
                </c:pt>
                <c:pt idx="15">
                  <c:v>1405.6085662317585</c:v>
                </c:pt>
                <c:pt idx="16">
                  <c:v>1446.0341439179433</c:v>
                </c:pt>
                <c:pt idx="17">
                  <c:v>1401.017522008312</c:v>
                </c:pt>
                <c:pt idx="18">
                  <c:v>1409.2590331425749</c:v>
                </c:pt>
                <c:pt idx="19">
                  <c:v>1399.8483632918769</c:v>
                </c:pt>
                <c:pt idx="20">
                  <c:v>1407.8744801440268</c:v>
                </c:pt>
                <c:pt idx="21">
                  <c:v>1417.6214139397798</c:v>
                </c:pt>
                <c:pt idx="22">
                  <c:v>1416.9286242985481</c:v>
                </c:pt>
                <c:pt idx="23">
                  <c:v>1412.2051805289225</c:v>
                </c:pt>
                <c:pt idx="24">
                  <c:v>1415.7604037172471</c:v>
                </c:pt>
                <c:pt idx="25">
                  <c:v>1387.024484759303</c:v>
                </c:pt>
                <c:pt idx="26">
                  <c:v>1373.4431456162183</c:v>
                </c:pt>
                <c:pt idx="27">
                  <c:v>1357.4013392961369</c:v>
                </c:pt>
                <c:pt idx="28">
                  <c:v>1245.2473650942841</c:v>
                </c:pt>
                <c:pt idx="29">
                  <c:v>1347.63490488151</c:v>
                </c:pt>
                <c:pt idx="30">
                  <c:v>1363.1612977060638</c:v>
                </c:pt>
                <c:pt idx="31">
                  <c:v>1370.6803675910696</c:v>
                </c:pt>
                <c:pt idx="32">
                  <c:v>1389.5743701549607</c:v>
                </c:pt>
                <c:pt idx="33">
                  <c:v>1399.091055020466</c:v>
                </c:pt>
                <c:pt idx="34">
                  <c:v>1392.9124864470637</c:v>
                </c:pt>
                <c:pt idx="35">
                  <c:v>1402.0470828405614</c:v>
                </c:pt>
                <c:pt idx="36">
                  <c:v>1397.6027286771675</c:v>
                </c:pt>
                <c:pt idx="37">
                  <c:v>1392.7763241775499</c:v>
                </c:pt>
                <c:pt idx="38">
                  <c:v>1393.3187151744396</c:v>
                </c:pt>
                <c:pt idx="39">
                  <c:v>1378.6705756828621</c:v>
                </c:pt>
                <c:pt idx="40">
                  <c:v>1370.1800672095783</c:v>
                </c:pt>
                <c:pt idx="41">
                  <c:v>1342.8635016779169</c:v>
                </c:pt>
                <c:pt idx="42">
                  <c:v>1318.3298508144846</c:v>
                </c:pt>
                <c:pt idx="43">
                  <c:v>1309.9209388023771</c:v>
                </c:pt>
                <c:pt idx="44">
                  <c:v>1308.0791086934871</c:v>
                </c:pt>
                <c:pt idx="45">
                  <c:v>1332.7496732408181</c:v>
                </c:pt>
                <c:pt idx="46">
                  <c:v>1332.33607137738</c:v>
                </c:pt>
                <c:pt idx="47">
                  <c:v>1343.2201874267987</c:v>
                </c:pt>
                <c:pt idx="48">
                  <c:v>1339.9553808379114</c:v>
                </c:pt>
                <c:pt idx="49">
                  <c:v>1332.597666139528</c:v>
                </c:pt>
                <c:pt idx="50">
                  <c:v>1317.8534888678569</c:v>
                </c:pt>
                <c:pt idx="51">
                  <c:v>1332.4805467474821</c:v>
                </c:pt>
                <c:pt idx="52">
                  <c:v>1343.6761006605295</c:v>
                </c:pt>
                <c:pt idx="53">
                  <c:v>1326.1989921484567</c:v>
                </c:pt>
                <c:pt idx="54">
                  <c:v>1326.8503306703706</c:v>
                </c:pt>
                <c:pt idx="55">
                  <c:v>1307.5712410347653</c:v>
                </c:pt>
                <c:pt idx="56">
                  <c:v>1307.4530068443617</c:v>
                </c:pt>
                <c:pt idx="57">
                  <c:v>1331.0883298452914</c:v>
                </c:pt>
                <c:pt idx="58">
                  <c:v>1325.7943622337343</c:v>
                </c:pt>
                <c:pt idx="59">
                  <c:v>1342.0678791905311</c:v>
                </c:pt>
                <c:pt idx="60">
                  <c:v>1335.111275977551</c:v>
                </c:pt>
                <c:pt idx="61">
                  <c:v>1324.9567054503977</c:v>
                </c:pt>
                <c:pt idx="62">
                  <c:v>1322.8222301899564</c:v>
                </c:pt>
                <c:pt idx="63">
                  <c:v>1320.4565592583865</c:v>
                </c:pt>
                <c:pt idx="64">
                  <c:v>1319.3081890315991</c:v>
                </c:pt>
                <c:pt idx="65">
                  <c:v>1326.1992051521513</c:v>
                </c:pt>
                <c:pt idx="66">
                  <c:v>1319.7156055833736</c:v>
                </c:pt>
                <c:pt idx="67">
                  <c:v>1335.7978583075528</c:v>
                </c:pt>
                <c:pt idx="68">
                  <c:v>1328.6042494677608</c:v>
                </c:pt>
                <c:pt idx="69">
                  <c:v>1321.2028907257818</c:v>
                </c:pt>
                <c:pt idx="70">
                  <c:v>1339.7345131766217</c:v>
                </c:pt>
                <c:pt idx="71">
                  <c:v>1337.582641259874</c:v>
                </c:pt>
                <c:pt idx="72">
                  <c:v>1346.7067551157393</c:v>
                </c:pt>
                <c:pt idx="73">
                  <c:v>1352.9124999126102</c:v>
                </c:pt>
                <c:pt idx="74">
                  <c:v>1358.9001285782385</c:v>
                </c:pt>
                <c:pt idx="75">
                  <c:v>1362.7284440539304</c:v>
                </c:pt>
                <c:pt idx="76">
                  <c:v>1368.852818795744</c:v>
                </c:pt>
                <c:pt idx="77">
                  <c:v>1356.3712772770077</c:v>
                </c:pt>
                <c:pt idx="78">
                  <c:v>1352.8814010711876</c:v>
                </c:pt>
                <c:pt idx="79">
                  <c:v>1338.4978809986062</c:v>
                </c:pt>
                <c:pt idx="80">
                  <c:v>1342.0571238809682</c:v>
                </c:pt>
                <c:pt idx="81">
                  <c:v>1350.935570295562</c:v>
                </c:pt>
                <c:pt idx="82">
                  <c:v>1338.4349608073835</c:v>
                </c:pt>
                <c:pt idx="83">
                  <c:v>1329.5064528351782</c:v>
                </c:pt>
                <c:pt idx="84">
                  <c:v>1342.2468339293514</c:v>
                </c:pt>
                <c:pt idx="85">
                  <c:v>1340.6177820210555</c:v>
                </c:pt>
                <c:pt idx="86">
                  <c:v>1343.0948560205093</c:v>
                </c:pt>
                <c:pt idx="87">
                  <c:v>1343.2270487133751</c:v>
                </c:pt>
                <c:pt idx="88">
                  <c:v>1339.2014327667671</c:v>
                </c:pt>
                <c:pt idx="89">
                  <c:v>1337.6680062854405</c:v>
                </c:pt>
                <c:pt idx="90">
                  <c:v>1328.7827926671366</c:v>
                </c:pt>
                <c:pt idx="91">
                  <c:v>1317.3141129410922</c:v>
                </c:pt>
                <c:pt idx="92">
                  <c:v>1301.4729095025441</c:v>
                </c:pt>
                <c:pt idx="93">
                  <c:v>1285.2994274728424</c:v>
                </c:pt>
                <c:pt idx="94">
                  <c:v>1284.9168335413901</c:v>
                </c:pt>
                <c:pt idx="95">
                  <c:v>1276.0224974229359</c:v>
                </c:pt>
                <c:pt idx="96">
                  <c:v>1268.1654193760241</c:v>
                </c:pt>
                <c:pt idx="97">
                  <c:v>1280.4291742900443</c:v>
                </c:pt>
                <c:pt idx="98">
                  <c:v>1286.0416768472212</c:v>
                </c:pt>
                <c:pt idx="99">
                  <c:v>1286.2964423774176</c:v>
                </c:pt>
                <c:pt idx="100">
                  <c:v>1285.9302925627392</c:v>
                </c:pt>
                <c:pt idx="101">
                  <c:v>1285.4193826642886</c:v>
                </c:pt>
                <c:pt idx="102">
                  <c:v>1285.2047676045568</c:v>
                </c:pt>
                <c:pt idx="103">
                  <c:v>1301.7518094775742</c:v>
                </c:pt>
                <c:pt idx="104">
                  <c:v>1302.0048206101203</c:v>
                </c:pt>
                <c:pt idx="105">
                  <c:v>1301.9039876252061</c:v>
                </c:pt>
                <c:pt idx="106">
                  <c:v>1297.2363897682058</c:v>
                </c:pt>
                <c:pt idx="107">
                  <c:v>1272.871544169222</c:v>
                </c:pt>
                <c:pt idx="108">
                  <c:v>1282.3201033686312</c:v>
                </c:pt>
                <c:pt idx="109">
                  <c:v>1264.7472285132185</c:v>
                </c:pt>
                <c:pt idx="110">
                  <c:v>1237.069221278347</c:v>
                </c:pt>
                <c:pt idx="111">
                  <c:v>1232.1848758403003</c:v>
                </c:pt>
                <c:pt idx="112">
                  <c:v>1220.9362208728</c:v>
                </c:pt>
                <c:pt idx="113">
                  <c:v>1233.4427168577304</c:v>
                </c:pt>
                <c:pt idx="114">
                  <c:v>1248.4314549818073</c:v>
                </c:pt>
                <c:pt idx="115">
                  <c:v>1240.7948022135693</c:v>
                </c:pt>
                <c:pt idx="116">
                  <c:v>1265.8912974965349</c:v>
                </c:pt>
                <c:pt idx="117">
                  <c:v>1271.2428559597654</c:v>
                </c:pt>
                <c:pt idx="118">
                  <c:v>1276.3727911738169</c:v>
                </c:pt>
                <c:pt idx="119">
                  <c:v>1293.9327364918629</c:v>
                </c:pt>
                <c:pt idx="120">
                  <c:v>1296.1868743741504</c:v>
                </c:pt>
                <c:pt idx="121">
                  <c:v>1300.4128671736805</c:v>
                </c:pt>
                <c:pt idx="122">
                  <c:v>1306.1835110762511</c:v>
                </c:pt>
                <c:pt idx="123">
                  <c:v>1345.0945097937231</c:v>
                </c:pt>
                <c:pt idx="124">
                  <c:v>1337.8805918878556</c:v>
                </c:pt>
                <c:pt idx="125">
                  <c:v>1344.2112071320903</c:v>
                </c:pt>
                <c:pt idx="126">
                  <c:v>1344.9533630667945</c:v>
                </c:pt>
                <c:pt idx="127">
                  <c:v>1332.1405961246867</c:v>
                </c:pt>
                <c:pt idx="128">
                  <c:v>1353.1947226729178</c:v>
                </c:pt>
                <c:pt idx="129">
                  <c:v>1350.7964416367718</c:v>
                </c:pt>
                <c:pt idx="130">
                  <c:v>1336.8670134580379</c:v>
                </c:pt>
                <c:pt idx="131">
                  <c:v>1313.6897961729799</c:v>
                </c:pt>
                <c:pt idx="132">
                  <c:v>1301.951360115223</c:v>
                </c:pt>
                <c:pt idx="133">
                  <c:v>1313.5330773325668</c:v>
                </c:pt>
                <c:pt idx="134">
                  <c:v>1324.7326413951037</c:v>
                </c:pt>
                <c:pt idx="135">
                  <c:v>1306.4827366949844</c:v>
                </c:pt>
                <c:pt idx="136">
                  <c:v>1314.6210787272232</c:v>
                </c:pt>
                <c:pt idx="137">
                  <c:v>1298.6519362957679</c:v>
                </c:pt>
                <c:pt idx="138">
                  <c:v>1274.6776543313104</c:v>
                </c:pt>
                <c:pt idx="139">
                  <c:v>1283.3002249779872</c:v>
                </c:pt>
                <c:pt idx="140">
                  <c:v>1270.3089538777826</c:v>
                </c:pt>
                <c:pt idx="141">
                  <c:v>1262.8829429282766</c:v>
                </c:pt>
                <c:pt idx="142">
                  <c:v>1266.8889416512664</c:v>
                </c:pt>
                <c:pt idx="143">
                  <c:v>1280.7251586343959</c:v>
                </c:pt>
                <c:pt idx="144">
                  <c:v>1299.1695952320081</c:v>
                </c:pt>
                <c:pt idx="145">
                  <c:v>1315.0957927040483</c:v>
                </c:pt>
                <c:pt idx="146">
                  <c:v>1330.7570075787703</c:v>
                </c:pt>
                <c:pt idx="147">
                  <c:v>1352.0814526289871</c:v>
                </c:pt>
                <c:pt idx="148">
                  <c:v>1354.3313182422939</c:v>
                </c:pt>
                <c:pt idx="149">
                  <c:v>1356.0958398113723</c:v>
                </c:pt>
                <c:pt idx="150">
                  <c:v>1363.083471568531</c:v>
                </c:pt>
                <c:pt idx="151">
                  <c:v>1366.0427064776882</c:v>
                </c:pt>
                <c:pt idx="152">
                  <c:v>1371.935659655026</c:v>
                </c:pt>
                <c:pt idx="153">
                  <c:v>1383.178482558234</c:v>
                </c:pt>
                <c:pt idx="154">
                  <c:v>1379.9836495375168</c:v>
                </c:pt>
                <c:pt idx="155">
                  <c:v>1387.0116782423397</c:v>
                </c:pt>
                <c:pt idx="156">
                  <c:v>1392.0710569899754</c:v>
                </c:pt>
                <c:pt idx="157">
                  <c:v>1398.3635626665789</c:v>
                </c:pt>
                <c:pt idx="158">
                  <c:v>1407.3547456199751</c:v>
                </c:pt>
                <c:pt idx="159">
                  <c:v>1396.1859954856257</c:v>
                </c:pt>
                <c:pt idx="160">
                  <c:v>1395.6059525723028</c:v>
                </c:pt>
                <c:pt idx="161">
                  <c:v>1425.7421913788617</c:v>
                </c:pt>
                <c:pt idx="162">
                  <c:v>1432.4088912297495</c:v>
                </c:pt>
                <c:pt idx="163">
                  <c:v>1444.9620657513065</c:v>
                </c:pt>
                <c:pt idx="164">
                  <c:v>1443.9299664553605</c:v>
                </c:pt>
                <c:pt idx="165">
                  <c:v>1448.6903413679404</c:v>
                </c:pt>
                <c:pt idx="166">
                  <c:v>1454.7121097367972</c:v>
                </c:pt>
                <c:pt idx="167">
                  <c:v>1460.8685117509917</c:v>
                </c:pt>
                <c:pt idx="168">
                  <c:v>1464.8020258705769</c:v>
                </c:pt>
                <c:pt idx="169">
                  <c:v>1469.9381734163787</c:v>
                </c:pt>
                <c:pt idx="170">
                  <c:v>1460.9962717553797</c:v>
                </c:pt>
                <c:pt idx="171">
                  <c:v>1443.0831804348118</c:v>
                </c:pt>
                <c:pt idx="172">
                  <c:v>1457.267866688589</c:v>
                </c:pt>
                <c:pt idx="173">
                  <c:v>1441.6924500191301</c:v>
                </c:pt>
                <c:pt idx="174">
                  <c:v>1427.0995536091873</c:v>
                </c:pt>
                <c:pt idx="175">
                  <c:v>1426.0193796086912</c:v>
                </c:pt>
                <c:pt idx="176">
                  <c:v>1418.608551173565</c:v>
                </c:pt>
                <c:pt idx="177">
                  <c:v>1417.1011660723248</c:v>
                </c:pt>
                <c:pt idx="178">
                  <c:v>1422.5601215750385</c:v>
                </c:pt>
                <c:pt idx="179">
                  <c:v>1411.3186314450336</c:v>
                </c:pt>
                <c:pt idx="180">
                  <c:v>1415.8729814628964</c:v>
                </c:pt>
                <c:pt idx="181">
                  <c:v>1416.0654013444419</c:v>
                </c:pt>
                <c:pt idx="182">
                  <c:v>1423.8506266839668</c:v>
                </c:pt>
                <c:pt idx="183">
                  <c:v>1431.2955212188713</c:v>
                </c:pt>
                <c:pt idx="184">
                  <c:v>1433.0132092352283</c:v>
                </c:pt>
                <c:pt idx="185">
                  <c:v>1440.0645703452358</c:v>
                </c:pt>
                <c:pt idx="186">
                  <c:v>1430.7136494800275</c:v>
                </c:pt>
                <c:pt idx="187">
                  <c:v>1457.1169940793577</c:v>
                </c:pt>
                <c:pt idx="188">
                  <c:v>1455.6210523592681</c:v>
                </c:pt>
                <c:pt idx="189">
                  <c:v>1454.7491847865488</c:v>
                </c:pt>
                <c:pt idx="190">
                  <c:v>1469.4265473497976</c:v>
                </c:pt>
                <c:pt idx="191">
                  <c:v>1449.3952731203703</c:v>
                </c:pt>
                <c:pt idx="192">
                  <c:v>1467.4718756993939</c:v>
                </c:pt>
                <c:pt idx="193">
                  <c:v>1465.2463556960004</c:v>
                </c:pt>
                <c:pt idx="194">
                  <c:v>1444.5612684150947</c:v>
                </c:pt>
                <c:pt idx="195">
                  <c:v>1463.6442263015711</c:v>
                </c:pt>
                <c:pt idx="196">
                  <c:v>1480.8961894260367</c:v>
                </c:pt>
                <c:pt idx="197">
                  <c:v>1484.7359782375386</c:v>
                </c:pt>
                <c:pt idx="198">
                  <c:v>1483.1978590676174</c:v>
                </c:pt>
                <c:pt idx="199">
                  <c:v>1496.731494338982</c:v>
                </c:pt>
                <c:pt idx="200">
                  <c:v>1495.2337454985936</c:v>
                </c:pt>
                <c:pt idx="201">
                  <c:v>1494.7703362197283</c:v>
                </c:pt>
                <c:pt idx="202">
                  <c:v>1502.2006186363612</c:v>
                </c:pt>
                <c:pt idx="203">
                  <c:v>1493.875487219141</c:v>
                </c:pt>
                <c:pt idx="204">
                  <c:v>1504.2402641504975</c:v>
                </c:pt>
                <c:pt idx="205">
                  <c:v>1508.3507194802792</c:v>
                </c:pt>
                <c:pt idx="206">
                  <c:v>1506.2006898544801</c:v>
                </c:pt>
                <c:pt idx="207">
                  <c:v>1511.0231936605646</c:v>
                </c:pt>
                <c:pt idx="208">
                  <c:v>1501.7699622548016</c:v>
                </c:pt>
                <c:pt idx="209">
                  <c:v>1514.9874080785016</c:v>
                </c:pt>
                <c:pt idx="210">
                  <c:v>1521.1686254091637</c:v>
                </c:pt>
                <c:pt idx="211">
                  <c:v>1522.2831525847221</c:v>
                </c:pt>
                <c:pt idx="212">
                  <c:v>1514.8959231879826</c:v>
                </c:pt>
                <c:pt idx="213">
                  <c:v>1512.6658530103198</c:v>
                </c:pt>
                <c:pt idx="214">
                  <c:v>1500.7886657235724</c:v>
                </c:pt>
                <c:pt idx="215">
                  <c:v>1482.2266789328464</c:v>
                </c:pt>
                <c:pt idx="216">
                  <c:v>1477.5591375257609</c:v>
                </c:pt>
                <c:pt idx="217">
                  <c:v>1465.2689002344916</c:v>
                </c:pt>
                <c:pt idx="218">
                  <c:v>1459.2408913767815</c:v>
                </c:pt>
                <c:pt idx="219">
                  <c:v>1462.6794025129836</c:v>
                </c:pt>
                <c:pt idx="220">
                  <c:v>1456.6780724584307</c:v>
                </c:pt>
                <c:pt idx="221">
                  <c:v>1450.0636566127798</c:v>
                </c:pt>
                <c:pt idx="222">
                  <c:v>1444.8214767167458</c:v>
                </c:pt>
                <c:pt idx="223">
                  <c:v>1443.7179549725779</c:v>
                </c:pt>
                <c:pt idx="224">
                  <c:v>1433.6834849005616</c:v>
                </c:pt>
                <c:pt idx="225">
                  <c:v>1439.5845363148717</c:v>
                </c:pt>
                <c:pt idx="226">
                  <c:v>1447.107104203757</c:v>
                </c:pt>
                <c:pt idx="227">
                  <c:v>1440.2133887663078</c:v>
                </c:pt>
                <c:pt idx="228">
                  <c:v>1442.3002441148369</c:v>
                </c:pt>
                <c:pt idx="229">
                  <c:v>1446.2264283709653</c:v>
                </c:pt>
                <c:pt idx="230">
                  <c:v>1449.0819567650453</c:v>
                </c:pt>
                <c:pt idx="231">
                  <c:v>1458.8294068853372</c:v>
                </c:pt>
                <c:pt idx="232">
                  <c:v>1461.6060442816122</c:v>
                </c:pt>
                <c:pt idx="233">
                  <c:v>1457.1761763921002</c:v>
                </c:pt>
                <c:pt idx="234">
                  <c:v>1464.0695027430256</c:v>
                </c:pt>
                <c:pt idx="235">
                  <c:v>1457.2924073508843</c:v>
                </c:pt>
                <c:pt idx="236">
                  <c:v>1474.7919962332599</c:v>
                </c:pt>
                <c:pt idx="237">
                  <c:v>1476.4923227737527</c:v>
                </c:pt>
                <c:pt idx="238">
                  <c:v>1467.4799138140659</c:v>
                </c:pt>
                <c:pt idx="239">
                  <c:v>1461.8274455116994</c:v>
                </c:pt>
                <c:pt idx="240">
                  <c:v>1464.7241163419726</c:v>
                </c:pt>
                <c:pt idx="241">
                  <c:v>1465.3024695862143</c:v>
                </c:pt>
                <c:pt idx="242">
                  <c:v>1463.2353598783125</c:v>
                </c:pt>
                <c:pt idx="243">
                  <c:v>1456.5597099118838</c:v>
                </c:pt>
                <c:pt idx="244">
                  <c:v>1439.5106661387076</c:v>
                </c:pt>
                <c:pt idx="245">
                  <c:v>1412.7850161430936</c:v>
                </c:pt>
                <c:pt idx="246">
                  <c:v>1385.2503705571878</c:v>
                </c:pt>
                <c:pt idx="247">
                  <c:v>1351.476095891958</c:v>
                </c:pt>
                <c:pt idx="248">
                  <c:v>1315.6652041180241</c:v>
                </c:pt>
                <c:pt idx="249">
                  <c:v>1328.5825387323168</c:v>
                </c:pt>
              </c:numCache>
            </c:numRef>
          </c:val>
        </c:ser>
        <c:marker val="1"/>
        <c:axId val="173586304"/>
        <c:axId val="173587840"/>
      </c:lineChart>
      <c:catAx>
        <c:axId val="173586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73587840"/>
        <c:crosses val="autoZero"/>
        <c:auto val="1"/>
        <c:lblAlgn val="ctr"/>
        <c:lblOffset val="100"/>
        <c:tickLblSkip val="40"/>
        <c:tickMarkSkip val="40"/>
      </c:catAx>
      <c:valAx>
        <c:axId val="173587840"/>
        <c:scaling>
          <c:orientation val="minMax"/>
          <c:max val="1600"/>
          <c:min val="11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73586304"/>
        <c:crosses val="autoZero"/>
        <c:crossBetween val="midCat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1009988901220862E-2"/>
          <c:y val="3.9151712887438822E-2"/>
          <c:w val="0.85682574916759624"/>
          <c:h val="0.85154975530179855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AverageHoursWorked!$A$173:$A$256</c:f>
              <c:strCache>
                <c:ptCount val="84"/>
                <c:pt idx="0">
                  <c:v> 1989-I </c:v>
                </c:pt>
                <c:pt idx="1">
                  <c:v> 1989-II </c:v>
                </c:pt>
                <c:pt idx="2">
                  <c:v> 1989-III </c:v>
                </c:pt>
                <c:pt idx="3">
                  <c:v> 1989-IV </c:v>
                </c:pt>
                <c:pt idx="4">
                  <c:v> 1990-I </c:v>
                </c:pt>
                <c:pt idx="5">
                  <c:v> 1990-II </c:v>
                </c:pt>
                <c:pt idx="6">
                  <c:v> 1990-III </c:v>
                </c:pt>
                <c:pt idx="7">
                  <c:v> 1990-IV </c:v>
                </c:pt>
                <c:pt idx="8">
                  <c:v> 1991-I </c:v>
                </c:pt>
                <c:pt idx="9">
                  <c:v> 1991-II </c:v>
                </c:pt>
                <c:pt idx="10">
                  <c:v> 1991-III </c:v>
                </c:pt>
                <c:pt idx="11">
                  <c:v> 1991-IV </c:v>
                </c:pt>
                <c:pt idx="12">
                  <c:v> 1992-I </c:v>
                </c:pt>
                <c:pt idx="13">
                  <c:v> 1992-II </c:v>
                </c:pt>
                <c:pt idx="14">
                  <c:v> 1992-III </c:v>
                </c:pt>
                <c:pt idx="15">
                  <c:v> 1992-IV </c:v>
                </c:pt>
                <c:pt idx="16">
                  <c:v> 1993-I </c:v>
                </c:pt>
                <c:pt idx="17">
                  <c:v> 1993-II </c:v>
                </c:pt>
                <c:pt idx="18">
                  <c:v> 1993-III </c:v>
                </c:pt>
                <c:pt idx="19">
                  <c:v> 1993-IV </c:v>
                </c:pt>
                <c:pt idx="20">
                  <c:v> 1994-I </c:v>
                </c:pt>
                <c:pt idx="21">
                  <c:v> 1994-II </c:v>
                </c:pt>
                <c:pt idx="22">
                  <c:v> 1994-III </c:v>
                </c:pt>
                <c:pt idx="23">
                  <c:v> 1994-IV </c:v>
                </c:pt>
                <c:pt idx="24">
                  <c:v> 1995-I </c:v>
                </c:pt>
                <c:pt idx="25">
                  <c:v> 1995-II </c:v>
                </c:pt>
                <c:pt idx="26">
                  <c:v> 1995-III </c:v>
                </c:pt>
                <c:pt idx="27">
                  <c:v> 1995-IV </c:v>
                </c:pt>
                <c:pt idx="28">
                  <c:v> 1996-I </c:v>
                </c:pt>
                <c:pt idx="29">
                  <c:v> 1996-II </c:v>
                </c:pt>
                <c:pt idx="30">
                  <c:v> 1996-III </c:v>
                </c:pt>
                <c:pt idx="31">
                  <c:v> 1996-IV </c:v>
                </c:pt>
                <c:pt idx="32">
                  <c:v> 1997-I </c:v>
                </c:pt>
                <c:pt idx="33">
                  <c:v> 1997-II </c:v>
                </c:pt>
                <c:pt idx="34">
                  <c:v> 1997-III </c:v>
                </c:pt>
                <c:pt idx="35">
                  <c:v> 1997-IV </c:v>
                </c:pt>
                <c:pt idx="36">
                  <c:v> 1998-I </c:v>
                </c:pt>
                <c:pt idx="37">
                  <c:v> 1998-II </c:v>
                </c:pt>
                <c:pt idx="38">
                  <c:v> 1998-III </c:v>
                </c:pt>
                <c:pt idx="39">
                  <c:v> 1998-IV </c:v>
                </c:pt>
                <c:pt idx="40">
                  <c:v> 1999-I </c:v>
                </c:pt>
                <c:pt idx="41">
                  <c:v> 1999-II </c:v>
                </c:pt>
                <c:pt idx="42">
                  <c:v> 1999-III </c:v>
                </c:pt>
                <c:pt idx="43">
                  <c:v> 1999-IV </c:v>
                </c:pt>
                <c:pt idx="44">
                  <c:v> 2000-I </c:v>
                </c:pt>
                <c:pt idx="45">
                  <c:v> 2000-II </c:v>
                </c:pt>
                <c:pt idx="46">
                  <c:v> 2000-III </c:v>
                </c:pt>
                <c:pt idx="47">
                  <c:v> 2000-IV </c:v>
                </c:pt>
                <c:pt idx="48">
                  <c:v> 2001-I </c:v>
                </c:pt>
                <c:pt idx="49">
                  <c:v> 2001-II </c:v>
                </c:pt>
                <c:pt idx="50">
                  <c:v> 2001-III </c:v>
                </c:pt>
                <c:pt idx="51">
                  <c:v> 2001-IV </c:v>
                </c:pt>
                <c:pt idx="52">
                  <c:v> 2002-I </c:v>
                </c:pt>
                <c:pt idx="53">
                  <c:v>2002-II</c:v>
                </c:pt>
                <c:pt idx="54">
                  <c:v> 2002-III</c:v>
                </c:pt>
                <c:pt idx="55">
                  <c:v>2002-IV</c:v>
                </c:pt>
                <c:pt idx="56">
                  <c:v> 2003-I </c:v>
                </c:pt>
                <c:pt idx="57">
                  <c:v>2003-II</c:v>
                </c:pt>
                <c:pt idx="58">
                  <c:v> 2003-III</c:v>
                </c:pt>
                <c:pt idx="59">
                  <c:v>2003-IV</c:v>
                </c:pt>
                <c:pt idx="60">
                  <c:v>2004-I</c:v>
                </c:pt>
                <c:pt idx="61">
                  <c:v>2004-II</c:v>
                </c:pt>
                <c:pt idx="62">
                  <c:v>2004-III</c:v>
                </c:pt>
                <c:pt idx="63">
                  <c:v>2004-IV</c:v>
                </c:pt>
                <c:pt idx="64">
                  <c:v>2005-I</c:v>
                </c:pt>
                <c:pt idx="65">
                  <c:v>2005-II</c:v>
                </c:pt>
                <c:pt idx="66">
                  <c:v>2005-III</c:v>
                </c:pt>
                <c:pt idx="67">
                  <c:v>2005-IV</c:v>
                </c:pt>
                <c:pt idx="68">
                  <c:v>2006-I</c:v>
                </c:pt>
                <c:pt idx="69">
                  <c:v>2006-II</c:v>
                </c:pt>
                <c:pt idx="70">
                  <c:v>2006-III</c:v>
                </c:pt>
                <c:pt idx="71">
                  <c:v>2006-IV</c:v>
                </c:pt>
                <c:pt idx="72">
                  <c:v>2007-I</c:v>
                </c:pt>
                <c:pt idx="73">
                  <c:v>2007-II</c:v>
                </c:pt>
                <c:pt idx="74">
                  <c:v>2007-III</c:v>
                </c:pt>
                <c:pt idx="75">
                  <c:v>2007-IV</c:v>
                </c:pt>
                <c:pt idx="76">
                  <c:v>2008-I</c:v>
                </c:pt>
                <c:pt idx="77">
                  <c:v>2008-II</c:v>
                </c:pt>
                <c:pt idx="78">
                  <c:v>2008-III</c:v>
                </c:pt>
                <c:pt idx="79">
                  <c:v>2008-IV</c:v>
                </c:pt>
                <c:pt idx="80">
                  <c:v>2009-I</c:v>
                </c:pt>
                <c:pt idx="81">
                  <c:v>2009-II</c:v>
                </c:pt>
                <c:pt idx="82">
                  <c:v>2009-III</c:v>
                </c:pt>
                <c:pt idx="83">
                  <c:v>2009-IV</c:v>
                </c:pt>
              </c:strCache>
            </c:strRef>
          </c:cat>
          <c:val>
            <c:numRef>
              <c:f>AverageHoursWorked!$H$173:$H$256</c:f>
              <c:numCache>
                <c:formatCode>0</c:formatCode>
                <c:ptCount val="84"/>
                <c:pt idx="0">
                  <c:v>1454.7121097367972</c:v>
                </c:pt>
                <c:pt idx="1">
                  <c:v>1460.8685117509917</c:v>
                </c:pt>
                <c:pt idx="2">
                  <c:v>1464.8020258705769</c:v>
                </c:pt>
                <c:pt idx="3">
                  <c:v>1469.9381734163787</c:v>
                </c:pt>
                <c:pt idx="4">
                  <c:v>1460.9962717553797</c:v>
                </c:pt>
                <c:pt idx="5">
                  <c:v>1443.0831804348118</c:v>
                </c:pt>
                <c:pt idx="6">
                  <c:v>1457.267866688589</c:v>
                </c:pt>
                <c:pt idx="7">
                  <c:v>1441.6924500191301</c:v>
                </c:pt>
                <c:pt idx="8">
                  <c:v>1427.0995536091873</c:v>
                </c:pt>
                <c:pt idx="9">
                  <c:v>1426.0193796086912</c:v>
                </c:pt>
                <c:pt idx="10">
                  <c:v>1418.608551173565</c:v>
                </c:pt>
                <c:pt idx="11">
                  <c:v>1417.1011660723248</c:v>
                </c:pt>
                <c:pt idx="12">
                  <c:v>1422.5601215750385</c:v>
                </c:pt>
                <c:pt idx="13">
                  <c:v>1411.3186314450336</c:v>
                </c:pt>
                <c:pt idx="14">
                  <c:v>1415.8729814628964</c:v>
                </c:pt>
                <c:pt idx="15">
                  <c:v>1416.0654013444419</c:v>
                </c:pt>
                <c:pt idx="16">
                  <c:v>1423.8506266839668</c:v>
                </c:pt>
                <c:pt idx="17">
                  <c:v>1431.2955212188713</c:v>
                </c:pt>
                <c:pt idx="18">
                  <c:v>1433.0132092352283</c:v>
                </c:pt>
                <c:pt idx="19">
                  <c:v>1440.0645703452358</c:v>
                </c:pt>
                <c:pt idx="20">
                  <c:v>1430.7136494800275</c:v>
                </c:pt>
                <c:pt idx="21">
                  <c:v>1457.1169940793577</c:v>
                </c:pt>
                <c:pt idx="22">
                  <c:v>1455.6210523592681</c:v>
                </c:pt>
                <c:pt idx="23">
                  <c:v>1454.7491847865488</c:v>
                </c:pt>
                <c:pt idx="24">
                  <c:v>1469.4265473497976</c:v>
                </c:pt>
                <c:pt idx="25">
                  <c:v>1449.3952731203703</c:v>
                </c:pt>
                <c:pt idx="26">
                  <c:v>1467.4718756993939</c:v>
                </c:pt>
                <c:pt idx="27">
                  <c:v>1465.2463556960004</c:v>
                </c:pt>
                <c:pt idx="28">
                  <c:v>1444.5612684150947</c:v>
                </c:pt>
                <c:pt idx="29">
                  <c:v>1463.6442263015711</c:v>
                </c:pt>
                <c:pt idx="30">
                  <c:v>1480.8961894260367</c:v>
                </c:pt>
                <c:pt idx="31">
                  <c:v>1484.7359782375386</c:v>
                </c:pt>
                <c:pt idx="32">
                  <c:v>1483.1978590676174</c:v>
                </c:pt>
                <c:pt idx="33">
                  <c:v>1496.731494338982</c:v>
                </c:pt>
                <c:pt idx="34">
                  <c:v>1495.2337454985936</c:v>
                </c:pt>
                <c:pt idx="35">
                  <c:v>1494.7703362197283</c:v>
                </c:pt>
                <c:pt idx="36">
                  <c:v>1502.2006186363612</c:v>
                </c:pt>
                <c:pt idx="37">
                  <c:v>1493.875487219141</c:v>
                </c:pt>
                <c:pt idx="38">
                  <c:v>1504.2402641504975</c:v>
                </c:pt>
                <c:pt idx="39">
                  <c:v>1508.3507194802792</c:v>
                </c:pt>
                <c:pt idx="40">
                  <c:v>1506.2006898544801</c:v>
                </c:pt>
                <c:pt idx="41">
                  <c:v>1511.0231936605646</c:v>
                </c:pt>
                <c:pt idx="42">
                  <c:v>1501.7699622548016</c:v>
                </c:pt>
                <c:pt idx="43">
                  <c:v>1514.9874080785016</c:v>
                </c:pt>
                <c:pt idx="44">
                  <c:v>1521.1686254091637</c:v>
                </c:pt>
                <c:pt idx="45">
                  <c:v>1522.2831525847221</c:v>
                </c:pt>
                <c:pt idx="46">
                  <c:v>1514.8959231879826</c:v>
                </c:pt>
                <c:pt idx="47">
                  <c:v>1512.6658530103198</c:v>
                </c:pt>
                <c:pt idx="48">
                  <c:v>1500.7886657235724</c:v>
                </c:pt>
                <c:pt idx="49">
                  <c:v>1482.2266789328464</c:v>
                </c:pt>
                <c:pt idx="50">
                  <c:v>1477.5591375257609</c:v>
                </c:pt>
                <c:pt idx="51">
                  <c:v>1465.2689002344916</c:v>
                </c:pt>
                <c:pt idx="52">
                  <c:v>1459.2408913767815</c:v>
                </c:pt>
                <c:pt idx="53">
                  <c:v>1462.6794025129836</c:v>
                </c:pt>
                <c:pt idx="54">
                  <c:v>1456.6780724584307</c:v>
                </c:pt>
                <c:pt idx="55">
                  <c:v>1450.0636566127798</c:v>
                </c:pt>
                <c:pt idx="56">
                  <c:v>1444.8214767167458</c:v>
                </c:pt>
                <c:pt idx="57">
                  <c:v>1443.7179549725779</c:v>
                </c:pt>
                <c:pt idx="58">
                  <c:v>1433.6834849005616</c:v>
                </c:pt>
                <c:pt idx="59">
                  <c:v>1439.5845363148717</c:v>
                </c:pt>
                <c:pt idx="60">
                  <c:v>1447.107104203757</c:v>
                </c:pt>
                <c:pt idx="61">
                  <c:v>1440.2133887663078</c:v>
                </c:pt>
                <c:pt idx="62">
                  <c:v>1442.3002441148369</c:v>
                </c:pt>
                <c:pt idx="63">
                  <c:v>1446.2264283709653</c:v>
                </c:pt>
                <c:pt idx="64">
                  <c:v>1449.0819567650453</c:v>
                </c:pt>
                <c:pt idx="65">
                  <c:v>1458.8294068853372</c:v>
                </c:pt>
                <c:pt idx="66">
                  <c:v>1461.6060442816122</c:v>
                </c:pt>
                <c:pt idx="67">
                  <c:v>1457.1761763921002</c:v>
                </c:pt>
                <c:pt idx="68">
                  <c:v>1464.0695027430256</c:v>
                </c:pt>
                <c:pt idx="69">
                  <c:v>1457.2924073508843</c:v>
                </c:pt>
                <c:pt idx="70">
                  <c:v>1474.7919962332599</c:v>
                </c:pt>
                <c:pt idx="71">
                  <c:v>1476.4923227737527</c:v>
                </c:pt>
                <c:pt idx="72">
                  <c:v>1467.4799138140659</c:v>
                </c:pt>
                <c:pt idx="73">
                  <c:v>1461.8274455116994</c:v>
                </c:pt>
                <c:pt idx="74">
                  <c:v>1464.7241163419726</c:v>
                </c:pt>
                <c:pt idx="75">
                  <c:v>1465.3024695862143</c:v>
                </c:pt>
                <c:pt idx="76">
                  <c:v>1463.2353598783125</c:v>
                </c:pt>
                <c:pt idx="77">
                  <c:v>1456.5597099118838</c:v>
                </c:pt>
                <c:pt idx="78">
                  <c:v>1439.5106661387076</c:v>
                </c:pt>
                <c:pt idx="79">
                  <c:v>1412.7850161430936</c:v>
                </c:pt>
                <c:pt idx="80">
                  <c:v>1385.2503705571878</c:v>
                </c:pt>
                <c:pt idx="81">
                  <c:v>1351.476095891958</c:v>
                </c:pt>
                <c:pt idx="82">
                  <c:v>1315.6652041180241</c:v>
                </c:pt>
                <c:pt idx="83">
                  <c:v>1328.5825387323168</c:v>
                </c:pt>
              </c:numCache>
            </c:numRef>
          </c:val>
        </c:ser>
        <c:marker val="1"/>
        <c:axId val="173779200"/>
        <c:axId val="176039040"/>
      </c:lineChart>
      <c:catAx>
        <c:axId val="173779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76039040"/>
        <c:crosses val="autoZero"/>
        <c:auto val="1"/>
        <c:lblAlgn val="ctr"/>
        <c:lblOffset val="100"/>
        <c:tickLblSkip val="20"/>
        <c:tickMarkSkip val="20"/>
      </c:catAx>
      <c:valAx>
        <c:axId val="176039040"/>
        <c:scaling>
          <c:orientation val="minMax"/>
          <c:max val="1600"/>
          <c:min val="110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73779200"/>
        <c:crosses val="autoZero"/>
        <c:crossBetween val="midCat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71698113207544E-2"/>
          <c:y val="5.7096247960849049E-2"/>
          <c:w val="0.87236403995560452"/>
          <c:h val="0.76345840130505704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LaborProductivity!$B$5:$B$254</c:f>
              <c:strCache>
                <c:ptCount val="250"/>
                <c:pt idx="0">
                  <c:v>1947-III</c:v>
                </c:pt>
                <c:pt idx="1">
                  <c:v>1947-IV</c:v>
                </c:pt>
                <c:pt idx="2">
                  <c:v>1948-I</c:v>
                </c:pt>
                <c:pt idx="3">
                  <c:v>1948-II</c:v>
                </c:pt>
                <c:pt idx="4">
                  <c:v>1948-III</c:v>
                </c:pt>
                <c:pt idx="5">
                  <c:v>1948-IV</c:v>
                </c:pt>
                <c:pt idx="6">
                  <c:v>1949-I</c:v>
                </c:pt>
                <c:pt idx="7">
                  <c:v>1949-II</c:v>
                </c:pt>
                <c:pt idx="8">
                  <c:v>1949-III</c:v>
                </c:pt>
                <c:pt idx="9">
                  <c:v>1949-IV</c:v>
                </c:pt>
                <c:pt idx="10">
                  <c:v>1950-I</c:v>
                </c:pt>
                <c:pt idx="11">
                  <c:v>1950-II</c:v>
                </c:pt>
                <c:pt idx="12">
                  <c:v>1950-III</c:v>
                </c:pt>
                <c:pt idx="13">
                  <c:v>1950-IV</c:v>
                </c:pt>
                <c:pt idx="14">
                  <c:v>1951-I</c:v>
                </c:pt>
                <c:pt idx="15">
                  <c:v>1951-II</c:v>
                </c:pt>
                <c:pt idx="16">
                  <c:v>1951-III</c:v>
                </c:pt>
                <c:pt idx="17">
                  <c:v>1951-IV</c:v>
                </c:pt>
                <c:pt idx="18">
                  <c:v>1952-I</c:v>
                </c:pt>
                <c:pt idx="19">
                  <c:v>1952-II</c:v>
                </c:pt>
                <c:pt idx="20">
                  <c:v>1952-III</c:v>
                </c:pt>
                <c:pt idx="21">
                  <c:v>1952-IV</c:v>
                </c:pt>
                <c:pt idx="22">
                  <c:v>1953-I</c:v>
                </c:pt>
                <c:pt idx="23">
                  <c:v>1953-II</c:v>
                </c:pt>
                <c:pt idx="24">
                  <c:v>1953-III</c:v>
                </c:pt>
                <c:pt idx="25">
                  <c:v>1953-IV</c:v>
                </c:pt>
                <c:pt idx="26">
                  <c:v>1954-I</c:v>
                </c:pt>
                <c:pt idx="27">
                  <c:v>1954-II</c:v>
                </c:pt>
                <c:pt idx="28">
                  <c:v>1954-III</c:v>
                </c:pt>
                <c:pt idx="29">
                  <c:v>1954-IV</c:v>
                </c:pt>
                <c:pt idx="30">
                  <c:v>1955-I</c:v>
                </c:pt>
                <c:pt idx="31">
                  <c:v>1955-II</c:v>
                </c:pt>
                <c:pt idx="32">
                  <c:v>1955-III</c:v>
                </c:pt>
                <c:pt idx="33">
                  <c:v>1955-IV</c:v>
                </c:pt>
                <c:pt idx="34">
                  <c:v>1956-I</c:v>
                </c:pt>
                <c:pt idx="35">
                  <c:v>1956-II</c:v>
                </c:pt>
                <c:pt idx="36">
                  <c:v>1956-III</c:v>
                </c:pt>
                <c:pt idx="37">
                  <c:v>1956-IV</c:v>
                </c:pt>
                <c:pt idx="38">
                  <c:v>1957-I</c:v>
                </c:pt>
                <c:pt idx="39">
                  <c:v>1957-II</c:v>
                </c:pt>
                <c:pt idx="40">
                  <c:v>1957-III</c:v>
                </c:pt>
                <c:pt idx="41">
                  <c:v>1957-IV</c:v>
                </c:pt>
                <c:pt idx="42">
                  <c:v>1958-I</c:v>
                </c:pt>
                <c:pt idx="43">
                  <c:v>1958-II</c:v>
                </c:pt>
                <c:pt idx="44">
                  <c:v>1958-III</c:v>
                </c:pt>
                <c:pt idx="45">
                  <c:v>1958-IV</c:v>
                </c:pt>
                <c:pt idx="46">
                  <c:v> 1959-I </c:v>
                </c:pt>
                <c:pt idx="47">
                  <c:v> 1959-II </c:v>
                </c:pt>
                <c:pt idx="48">
                  <c:v> 1959-III </c:v>
                </c:pt>
                <c:pt idx="49">
                  <c:v> 1959-IV </c:v>
                </c:pt>
                <c:pt idx="50">
                  <c:v> 1960-I </c:v>
                </c:pt>
                <c:pt idx="51">
                  <c:v> 1960-II </c:v>
                </c:pt>
                <c:pt idx="52">
                  <c:v> 1960-III </c:v>
                </c:pt>
                <c:pt idx="53">
                  <c:v> 1960-IV </c:v>
                </c:pt>
                <c:pt idx="54">
                  <c:v> 1961-I </c:v>
                </c:pt>
                <c:pt idx="55">
                  <c:v> 1961-II </c:v>
                </c:pt>
                <c:pt idx="56">
                  <c:v> 1961-III </c:v>
                </c:pt>
                <c:pt idx="57">
                  <c:v> 1961-IV </c:v>
                </c:pt>
                <c:pt idx="58">
                  <c:v> 1962-I </c:v>
                </c:pt>
                <c:pt idx="59">
                  <c:v> 1962-II </c:v>
                </c:pt>
                <c:pt idx="60">
                  <c:v> 1962-III </c:v>
                </c:pt>
                <c:pt idx="61">
                  <c:v> 1962-IV </c:v>
                </c:pt>
                <c:pt idx="62">
                  <c:v> 1963-I </c:v>
                </c:pt>
                <c:pt idx="63">
                  <c:v> 1963-II </c:v>
                </c:pt>
                <c:pt idx="64">
                  <c:v> 1963-III </c:v>
                </c:pt>
                <c:pt idx="65">
                  <c:v> 1963-IV </c:v>
                </c:pt>
                <c:pt idx="66">
                  <c:v> 1964-I </c:v>
                </c:pt>
                <c:pt idx="67">
                  <c:v> 1964-II </c:v>
                </c:pt>
                <c:pt idx="68">
                  <c:v> 1964-III </c:v>
                </c:pt>
                <c:pt idx="69">
                  <c:v> 1964-IV </c:v>
                </c:pt>
                <c:pt idx="70">
                  <c:v> 1965-I </c:v>
                </c:pt>
                <c:pt idx="71">
                  <c:v> 1965-II </c:v>
                </c:pt>
                <c:pt idx="72">
                  <c:v> 1965-III </c:v>
                </c:pt>
                <c:pt idx="73">
                  <c:v> 1965-IV </c:v>
                </c:pt>
                <c:pt idx="74">
                  <c:v> 1966-I </c:v>
                </c:pt>
                <c:pt idx="75">
                  <c:v> 1966-II </c:v>
                </c:pt>
                <c:pt idx="76">
                  <c:v> 1966-III </c:v>
                </c:pt>
                <c:pt idx="77">
                  <c:v> 1966-IV </c:v>
                </c:pt>
                <c:pt idx="78">
                  <c:v> 1967-I </c:v>
                </c:pt>
                <c:pt idx="79">
                  <c:v> 1967-II </c:v>
                </c:pt>
                <c:pt idx="80">
                  <c:v> 1967-III </c:v>
                </c:pt>
                <c:pt idx="81">
                  <c:v> 1967-IV </c:v>
                </c:pt>
                <c:pt idx="82">
                  <c:v> 1968-I </c:v>
                </c:pt>
                <c:pt idx="83">
                  <c:v> 1968-II </c:v>
                </c:pt>
                <c:pt idx="84">
                  <c:v> 1968-III </c:v>
                </c:pt>
                <c:pt idx="85">
                  <c:v> 1968-IV </c:v>
                </c:pt>
                <c:pt idx="86">
                  <c:v> 1969-I </c:v>
                </c:pt>
                <c:pt idx="87">
                  <c:v> 1969-II </c:v>
                </c:pt>
                <c:pt idx="88">
                  <c:v> 1969-III </c:v>
                </c:pt>
                <c:pt idx="89">
                  <c:v> 1969-IV </c:v>
                </c:pt>
                <c:pt idx="90">
                  <c:v> 1970-I </c:v>
                </c:pt>
                <c:pt idx="91">
                  <c:v> 1970-II </c:v>
                </c:pt>
                <c:pt idx="92">
                  <c:v> 1970-III </c:v>
                </c:pt>
                <c:pt idx="93">
                  <c:v> 1970-IV </c:v>
                </c:pt>
                <c:pt idx="94">
                  <c:v> 1971-I </c:v>
                </c:pt>
                <c:pt idx="95">
                  <c:v> 1971-II </c:v>
                </c:pt>
                <c:pt idx="96">
                  <c:v> 1971-III </c:v>
                </c:pt>
                <c:pt idx="97">
                  <c:v> 1971-IV </c:v>
                </c:pt>
                <c:pt idx="98">
                  <c:v> 1972-I </c:v>
                </c:pt>
                <c:pt idx="99">
                  <c:v> 1972-II </c:v>
                </c:pt>
                <c:pt idx="100">
                  <c:v> 1972-III </c:v>
                </c:pt>
                <c:pt idx="101">
                  <c:v> 1972-IV </c:v>
                </c:pt>
                <c:pt idx="102">
                  <c:v> 1973-I </c:v>
                </c:pt>
                <c:pt idx="103">
                  <c:v> 1973-II </c:v>
                </c:pt>
                <c:pt idx="104">
                  <c:v> 1973-III </c:v>
                </c:pt>
                <c:pt idx="105">
                  <c:v> 1973-IV </c:v>
                </c:pt>
                <c:pt idx="106">
                  <c:v> 1974-I </c:v>
                </c:pt>
                <c:pt idx="107">
                  <c:v> 1974-II </c:v>
                </c:pt>
                <c:pt idx="108">
                  <c:v> 1974-III </c:v>
                </c:pt>
                <c:pt idx="109">
                  <c:v> 1974-IV </c:v>
                </c:pt>
                <c:pt idx="110">
                  <c:v> 1975-I </c:v>
                </c:pt>
                <c:pt idx="111">
                  <c:v> 1975-II </c:v>
                </c:pt>
                <c:pt idx="112">
                  <c:v> 1975-III </c:v>
                </c:pt>
                <c:pt idx="113">
                  <c:v> 1975-IV </c:v>
                </c:pt>
                <c:pt idx="114">
                  <c:v> 1976-I </c:v>
                </c:pt>
                <c:pt idx="115">
                  <c:v> 1976-II </c:v>
                </c:pt>
                <c:pt idx="116">
                  <c:v> 1976-III </c:v>
                </c:pt>
                <c:pt idx="117">
                  <c:v> 1976-IV </c:v>
                </c:pt>
                <c:pt idx="118">
                  <c:v> 1977-I </c:v>
                </c:pt>
                <c:pt idx="119">
                  <c:v> 1977-II </c:v>
                </c:pt>
                <c:pt idx="120">
                  <c:v> 1977-III </c:v>
                </c:pt>
                <c:pt idx="121">
                  <c:v> 1977-IV </c:v>
                </c:pt>
                <c:pt idx="122">
                  <c:v> 1978-I </c:v>
                </c:pt>
                <c:pt idx="123">
                  <c:v> 1978-II </c:v>
                </c:pt>
                <c:pt idx="124">
                  <c:v> 1978-III </c:v>
                </c:pt>
                <c:pt idx="125">
                  <c:v> 1978-IV </c:v>
                </c:pt>
                <c:pt idx="126">
                  <c:v> 1979-I </c:v>
                </c:pt>
                <c:pt idx="127">
                  <c:v> 1979-II </c:v>
                </c:pt>
                <c:pt idx="128">
                  <c:v> 1979-III </c:v>
                </c:pt>
                <c:pt idx="129">
                  <c:v> 1979-IV </c:v>
                </c:pt>
                <c:pt idx="130">
                  <c:v> 1980-I </c:v>
                </c:pt>
                <c:pt idx="131">
                  <c:v> 1980-II </c:v>
                </c:pt>
                <c:pt idx="132">
                  <c:v> 1980-III </c:v>
                </c:pt>
                <c:pt idx="133">
                  <c:v> 1980-IV </c:v>
                </c:pt>
                <c:pt idx="134">
                  <c:v> 1981-I </c:v>
                </c:pt>
                <c:pt idx="135">
                  <c:v> 1981-II </c:v>
                </c:pt>
                <c:pt idx="136">
                  <c:v> 1981-III </c:v>
                </c:pt>
                <c:pt idx="137">
                  <c:v> 1981-IV </c:v>
                </c:pt>
                <c:pt idx="138">
                  <c:v> 1982-I </c:v>
                </c:pt>
                <c:pt idx="139">
                  <c:v> 1982-II </c:v>
                </c:pt>
                <c:pt idx="140">
                  <c:v> 1982-III </c:v>
                </c:pt>
                <c:pt idx="141">
                  <c:v> 1982-IV </c:v>
                </c:pt>
                <c:pt idx="142">
                  <c:v> 1983-I </c:v>
                </c:pt>
                <c:pt idx="143">
                  <c:v> 1983-II </c:v>
                </c:pt>
                <c:pt idx="144">
                  <c:v> 1983-III </c:v>
                </c:pt>
                <c:pt idx="145">
                  <c:v> 1983-IV </c:v>
                </c:pt>
                <c:pt idx="146">
                  <c:v> 1984-I </c:v>
                </c:pt>
                <c:pt idx="147">
                  <c:v> 1984-II </c:v>
                </c:pt>
                <c:pt idx="148">
                  <c:v> 1984-III </c:v>
                </c:pt>
                <c:pt idx="149">
                  <c:v> 1984-IV </c:v>
                </c:pt>
                <c:pt idx="150">
                  <c:v> 1985-I </c:v>
                </c:pt>
                <c:pt idx="151">
                  <c:v> 1985-II </c:v>
                </c:pt>
                <c:pt idx="152">
                  <c:v> 1985-III </c:v>
                </c:pt>
                <c:pt idx="153">
                  <c:v> 1985-IV </c:v>
                </c:pt>
                <c:pt idx="154">
                  <c:v> 1986-I </c:v>
                </c:pt>
                <c:pt idx="155">
                  <c:v> 1986-II </c:v>
                </c:pt>
                <c:pt idx="156">
                  <c:v> 1986-III </c:v>
                </c:pt>
                <c:pt idx="157">
                  <c:v> 1986-IV </c:v>
                </c:pt>
                <c:pt idx="158">
                  <c:v> 1987-I </c:v>
                </c:pt>
                <c:pt idx="159">
                  <c:v> 1987-II </c:v>
                </c:pt>
                <c:pt idx="160">
                  <c:v> 1987-III </c:v>
                </c:pt>
                <c:pt idx="161">
                  <c:v> 1987-IV </c:v>
                </c:pt>
                <c:pt idx="162">
                  <c:v> 1988-I </c:v>
                </c:pt>
                <c:pt idx="163">
                  <c:v> 1988-II </c:v>
                </c:pt>
                <c:pt idx="164">
                  <c:v> 1988-III </c:v>
                </c:pt>
                <c:pt idx="165">
                  <c:v> 1988-IV </c:v>
                </c:pt>
                <c:pt idx="166">
                  <c:v> 1989-I </c:v>
                </c:pt>
                <c:pt idx="167">
                  <c:v> 1989-II </c:v>
                </c:pt>
                <c:pt idx="168">
                  <c:v> 1989-III </c:v>
                </c:pt>
                <c:pt idx="169">
                  <c:v> 1989-IV </c:v>
                </c:pt>
                <c:pt idx="170">
                  <c:v> 1990-I </c:v>
                </c:pt>
                <c:pt idx="171">
                  <c:v> 1990-II </c:v>
                </c:pt>
                <c:pt idx="172">
                  <c:v> 1990-III </c:v>
                </c:pt>
                <c:pt idx="173">
                  <c:v> 1990-IV </c:v>
                </c:pt>
                <c:pt idx="174">
                  <c:v> 1991-I </c:v>
                </c:pt>
                <c:pt idx="175">
                  <c:v> 1991-II </c:v>
                </c:pt>
                <c:pt idx="176">
                  <c:v> 1991-III </c:v>
                </c:pt>
                <c:pt idx="177">
                  <c:v> 1991-IV </c:v>
                </c:pt>
                <c:pt idx="178">
                  <c:v> 1992-I </c:v>
                </c:pt>
                <c:pt idx="179">
                  <c:v> 1992-II </c:v>
                </c:pt>
                <c:pt idx="180">
                  <c:v> 1992-III </c:v>
                </c:pt>
                <c:pt idx="181">
                  <c:v> 1992-IV </c:v>
                </c:pt>
                <c:pt idx="182">
                  <c:v> 1993-I </c:v>
                </c:pt>
                <c:pt idx="183">
                  <c:v> 1993-II </c:v>
                </c:pt>
                <c:pt idx="184">
                  <c:v> 1993-III </c:v>
                </c:pt>
                <c:pt idx="185">
                  <c:v> 1993-IV </c:v>
                </c:pt>
                <c:pt idx="186">
                  <c:v> 1994-I </c:v>
                </c:pt>
                <c:pt idx="187">
                  <c:v> 1994-II </c:v>
                </c:pt>
                <c:pt idx="188">
                  <c:v> 1994-III </c:v>
                </c:pt>
                <c:pt idx="189">
                  <c:v> 1994-IV </c:v>
                </c:pt>
                <c:pt idx="190">
                  <c:v> 1995-I </c:v>
                </c:pt>
                <c:pt idx="191">
                  <c:v> 1995-II </c:v>
                </c:pt>
                <c:pt idx="192">
                  <c:v> 1995-III </c:v>
                </c:pt>
                <c:pt idx="193">
                  <c:v> 1995-IV </c:v>
                </c:pt>
                <c:pt idx="194">
                  <c:v> 1996-I </c:v>
                </c:pt>
                <c:pt idx="195">
                  <c:v> 1996-II </c:v>
                </c:pt>
                <c:pt idx="196">
                  <c:v> 1996-III </c:v>
                </c:pt>
                <c:pt idx="197">
                  <c:v> 1996-IV </c:v>
                </c:pt>
                <c:pt idx="198">
                  <c:v> 1997-I </c:v>
                </c:pt>
                <c:pt idx="199">
                  <c:v> 1997-II </c:v>
                </c:pt>
                <c:pt idx="200">
                  <c:v> 1997-III </c:v>
                </c:pt>
                <c:pt idx="201">
                  <c:v> 1997-IV </c:v>
                </c:pt>
                <c:pt idx="202">
                  <c:v> 1998-I </c:v>
                </c:pt>
                <c:pt idx="203">
                  <c:v> 1998-II </c:v>
                </c:pt>
                <c:pt idx="204">
                  <c:v> 1998-III </c:v>
                </c:pt>
                <c:pt idx="205">
                  <c:v> 1998-IV </c:v>
                </c:pt>
                <c:pt idx="206">
                  <c:v> 1999-I </c:v>
                </c:pt>
                <c:pt idx="207">
                  <c:v> 1999-II </c:v>
                </c:pt>
                <c:pt idx="208">
                  <c:v> 1999-III </c:v>
                </c:pt>
                <c:pt idx="209">
                  <c:v> 1999-IV </c:v>
                </c:pt>
                <c:pt idx="210">
                  <c:v> 2000-I </c:v>
                </c:pt>
                <c:pt idx="211">
                  <c:v> 2000-II </c:v>
                </c:pt>
                <c:pt idx="212">
                  <c:v> 2000-III </c:v>
                </c:pt>
                <c:pt idx="213">
                  <c:v> 2000-IV </c:v>
                </c:pt>
                <c:pt idx="214">
                  <c:v> 2001-I </c:v>
                </c:pt>
                <c:pt idx="215">
                  <c:v> 2001-II </c:v>
                </c:pt>
                <c:pt idx="216">
                  <c:v> 2001-III </c:v>
                </c:pt>
                <c:pt idx="217">
                  <c:v> 2001-IV </c:v>
                </c:pt>
                <c:pt idx="218">
                  <c:v> 2002-I </c:v>
                </c:pt>
                <c:pt idx="219">
                  <c:v> 2002-II </c:v>
                </c:pt>
                <c:pt idx="220">
                  <c:v> 2002-III </c:v>
                </c:pt>
                <c:pt idx="221">
                  <c:v> 2002-IV </c:v>
                </c:pt>
                <c:pt idx="222">
                  <c:v> 2003-I </c:v>
                </c:pt>
                <c:pt idx="223">
                  <c:v> 2003-II </c:v>
                </c:pt>
                <c:pt idx="224">
                  <c:v> 2003-III </c:v>
                </c:pt>
                <c:pt idx="225">
                  <c:v> 2003-IV </c:v>
                </c:pt>
                <c:pt idx="226">
                  <c:v> 2004-I </c:v>
                </c:pt>
                <c:pt idx="227">
                  <c:v> 2004-II </c:v>
                </c:pt>
                <c:pt idx="228">
                  <c:v> 2004-III </c:v>
                </c:pt>
                <c:pt idx="229">
                  <c:v> 2004-IV </c:v>
                </c:pt>
                <c:pt idx="230">
                  <c:v> 2005-I </c:v>
                </c:pt>
                <c:pt idx="231">
                  <c:v> 2005-II </c:v>
                </c:pt>
                <c:pt idx="232">
                  <c:v> 2005-III </c:v>
                </c:pt>
                <c:pt idx="233">
                  <c:v> 2005-IV </c:v>
                </c:pt>
                <c:pt idx="234">
                  <c:v> 2006-I </c:v>
                </c:pt>
                <c:pt idx="235">
                  <c:v> 2006-II </c:v>
                </c:pt>
                <c:pt idx="236">
                  <c:v> 2006-III </c:v>
                </c:pt>
                <c:pt idx="237">
                  <c:v> 2006-IV </c:v>
                </c:pt>
                <c:pt idx="238">
                  <c:v> 2007-I </c:v>
                </c:pt>
                <c:pt idx="239">
                  <c:v> 2007-II </c:v>
                </c:pt>
                <c:pt idx="240">
                  <c:v> 2007-III </c:v>
                </c:pt>
                <c:pt idx="241">
                  <c:v> 2007-IV </c:v>
                </c:pt>
                <c:pt idx="242">
                  <c:v> 2008-I </c:v>
                </c:pt>
                <c:pt idx="243">
                  <c:v> 2008-II </c:v>
                </c:pt>
                <c:pt idx="244">
                  <c:v> 2008-III </c:v>
                </c:pt>
                <c:pt idx="245">
                  <c:v>2008-IV</c:v>
                </c:pt>
                <c:pt idx="246">
                  <c:v>2009-I</c:v>
                </c:pt>
                <c:pt idx="247">
                  <c:v>2009-II</c:v>
                </c:pt>
                <c:pt idx="248">
                  <c:v>2009-III</c:v>
                </c:pt>
                <c:pt idx="249">
                  <c:v>2009-IV</c:v>
                </c:pt>
              </c:strCache>
            </c:strRef>
          </c:cat>
          <c:val>
            <c:numRef>
              <c:f>LaborProductivity!$M$5:$M$254</c:f>
              <c:numCache>
                <c:formatCode>0.0</c:formatCode>
                <c:ptCount val="250"/>
                <c:pt idx="0">
                  <c:v>88.64075377093063</c:v>
                </c:pt>
                <c:pt idx="1">
                  <c:v>89.358596190435108</c:v>
                </c:pt>
                <c:pt idx="2">
                  <c:v>90.1613977178895</c:v>
                </c:pt>
                <c:pt idx="3">
                  <c:v>91.189814718729593</c:v>
                </c:pt>
                <c:pt idx="4">
                  <c:v>90.909582554664709</c:v>
                </c:pt>
                <c:pt idx="5">
                  <c:v>90.438714675386052</c:v>
                </c:pt>
                <c:pt idx="6">
                  <c:v>88.585758673584408</c:v>
                </c:pt>
                <c:pt idx="7">
                  <c:v>87.670306509455088</c:v>
                </c:pt>
                <c:pt idx="8">
                  <c:v>88.00220609949146</c:v>
                </c:pt>
                <c:pt idx="9">
                  <c:v>86.587616274916172</c:v>
                </c:pt>
                <c:pt idx="10">
                  <c:v>89.483781061902604</c:v>
                </c:pt>
                <c:pt idx="11">
                  <c:v>91.598953112645546</c:v>
                </c:pt>
                <c:pt idx="12">
                  <c:v>94.514230234512453</c:v>
                </c:pt>
                <c:pt idx="13">
                  <c:v>95.506875101390804</c:v>
                </c:pt>
                <c:pt idx="14">
                  <c:v>96.202904848721644</c:v>
                </c:pt>
                <c:pt idx="15">
                  <c:v>97.173618493160802</c:v>
                </c:pt>
                <c:pt idx="16">
                  <c:v>98.271992507309719</c:v>
                </c:pt>
                <c:pt idx="17">
                  <c:v>97.760702010998656</c:v>
                </c:pt>
                <c:pt idx="18">
                  <c:v>98.083542184207445</c:v>
                </c:pt>
                <c:pt idx="19">
                  <c:v>97.531244560733455</c:v>
                </c:pt>
                <c:pt idx="20">
                  <c:v>97.516238539239325</c:v>
                </c:pt>
                <c:pt idx="21">
                  <c:v>100.05091890950391</c:v>
                </c:pt>
                <c:pt idx="22">
                  <c:v>100.93723013832252</c:v>
                </c:pt>
                <c:pt idx="23">
                  <c:v>101.03282462995082</c:v>
                </c:pt>
                <c:pt idx="24">
                  <c:v>99.73267966680946</c:v>
                </c:pt>
                <c:pt idx="25">
                  <c:v>97.473088657397838</c:v>
                </c:pt>
                <c:pt idx="26">
                  <c:v>96.345844107482364</c:v>
                </c:pt>
                <c:pt idx="27">
                  <c:v>95.775903620591777</c:v>
                </c:pt>
                <c:pt idx="28">
                  <c:v>96.169984066276555</c:v>
                </c:pt>
                <c:pt idx="29">
                  <c:v>97.421723625245534</c:v>
                </c:pt>
                <c:pt idx="30">
                  <c:v>99.559355474164548</c:v>
                </c:pt>
                <c:pt idx="31">
                  <c:v>100.53087684796158</c:v>
                </c:pt>
                <c:pt idx="32">
                  <c:v>101.21550863468684</c:v>
                </c:pt>
                <c:pt idx="33">
                  <c:v>101.09283294669854</c:v>
                </c:pt>
                <c:pt idx="34">
                  <c:v>99.973620618228537</c:v>
                </c:pt>
                <c:pt idx="35">
                  <c:v>100.08193791305855</c:v>
                </c:pt>
                <c:pt idx="36">
                  <c:v>99.168662072572559</c:v>
                </c:pt>
                <c:pt idx="37">
                  <c:v>100.08908099286073</c:v>
                </c:pt>
                <c:pt idx="38">
                  <c:v>100.00484136457806</c:v>
                </c:pt>
                <c:pt idx="39">
                  <c:v>99.02454898284283</c:v>
                </c:pt>
                <c:pt idx="40">
                  <c:v>99.142542937980465</c:v>
                </c:pt>
                <c:pt idx="41">
                  <c:v>97.370163841943693</c:v>
                </c:pt>
                <c:pt idx="42">
                  <c:v>94.052670756341769</c:v>
                </c:pt>
                <c:pt idx="43">
                  <c:v>93.94057714347845</c:v>
                </c:pt>
                <c:pt idx="44">
                  <c:v>95.452309800125633</c:v>
                </c:pt>
                <c:pt idx="45">
                  <c:v>96.881630456486306</c:v>
                </c:pt>
                <c:pt idx="46">
                  <c:v>98.031731004902269</c:v>
                </c:pt>
                <c:pt idx="47">
                  <c:v>99.690456179600389</c:v>
                </c:pt>
                <c:pt idx="48">
                  <c:v>98.789578401809607</c:v>
                </c:pt>
                <c:pt idx="49">
                  <c:v>98.405805022588851</c:v>
                </c:pt>
                <c:pt idx="50">
                  <c:v>99.458809116620799</c:v>
                </c:pt>
                <c:pt idx="51">
                  <c:v>98.239526513538451</c:v>
                </c:pt>
                <c:pt idx="52">
                  <c:v>97.642264237350446</c:v>
                </c:pt>
                <c:pt idx="53">
                  <c:v>95.630350798603885</c:v>
                </c:pt>
                <c:pt idx="54">
                  <c:v>95.384154018900503</c:v>
                </c:pt>
                <c:pt idx="55">
                  <c:v>96.398262124150207</c:v>
                </c:pt>
                <c:pt idx="56">
                  <c:v>97.207127793082961</c:v>
                </c:pt>
                <c:pt idx="57">
                  <c:v>98.596621373980781</c:v>
                </c:pt>
                <c:pt idx="58">
                  <c:v>99.725387929339547</c:v>
                </c:pt>
                <c:pt idx="59">
                  <c:v>100.6244110374215</c:v>
                </c:pt>
                <c:pt idx="60">
                  <c:v>100.56110941509493</c:v>
                </c:pt>
                <c:pt idx="61">
                  <c:v>99.720718461568566</c:v>
                </c:pt>
                <c:pt idx="62">
                  <c:v>100.01515123286622</c:v>
                </c:pt>
                <c:pt idx="63">
                  <c:v>100.30215053593795</c:v>
                </c:pt>
                <c:pt idx="64">
                  <c:v>101.20839051811446</c:v>
                </c:pt>
                <c:pt idx="65">
                  <c:v>101.03247380927421</c:v>
                </c:pt>
                <c:pt idx="66">
                  <c:v>102.34905987646272</c:v>
                </c:pt>
                <c:pt idx="67">
                  <c:v>102.60252775320112</c:v>
                </c:pt>
                <c:pt idx="68">
                  <c:v>103.05210983517395</c:v>
                </c:pt>
                <c:pt idx="69">
                  <c:v>102.39488731183822</c:v>
                </c:pt>
                <c:pt idx="70">
                  <c:v>103.94514048059736</c:v>
                </c:pt>
                <c:pt idx="71">
                  <c:v>104.39372623870516</c:v>
                </c:pt>
                <c:pt idx="72">
                  <c:v>105.6496618672895</c:v>
                </c:pt>
                <c:pt idx="73">
                  <c:v>107.33158476556122</c:v>
                </c:pt>
                <c:pt idx="74">
                  <c:v>109.02474496851733</c:v>
                </c:pt>
                <c:pt idx="75">
                  <c:v>108.43561913683655</c:v>
                </c:pt>
                <c:pt idx="76">
                  <c:v>108.19941728227127</c:v>
                </c:pt>
                <c:pt idx="77">
                  <c:v>108.13428105630804</c:v>
                </c:pt>
                <c:pt idx="78">
                  <c:v>108.16694732579523</c:v>
                </c:pt>
                <c:pt idx="79">
                  <c:v>107.22427807234934</c:v>
                </c:pt>
                <c:pt idx="80">
                  <c:v>106.98435783422926</c:v>
                </c:pt>
                <c:pt idx="81">
                  <c:v>106.7692510250472</c:v>
                </c:pt>
                <c:pt idx="82">
                  <c:v>107.99151075047202</c:v>
                </c:pt>
                <c:pt idx="83">
                  <c:v>108.89287548150968</c:v>
                </c:pt>
                <c:pt idx="84">
                  <c:v>108.66825757718917</c:v>
                </c:pt>
                <c:pt idx="85">
                  <c:v>108.07742648121699</c:v>
                </c:pt>
                <c:pt idx="86">
                  <c:v>108.74726098918319</c:v>
                </c:pt>
                <c:pt idx="87">
                  <c:v>108.11104627734487</c:v>
                </c:pt>
                <c:pt idx="88">
                  <c:v>107.82136578582244</c:v>
                </c:pt>
                <c:pt idx="89">
                  <c:v>106.29856955641041</c:v>
                </c:pt>
                <c:pt idx="90">
                  <c:v>105.14981513527437</c:v>
                </c:pt>
                <c:pt idx="91">
                  <c:v>104.355492332409</c:v>
                </c:pt>
                <c:pt idx="92">
                  <c:v>104.28195222195609</c:v>
                </c:pt>
                <c:pt idx="93">
                  <c:v>102.17657462241382</c:v>
                </c:pt>
                <c:pt idx="94">
                  <c:v>103.9666735308806</c:v>
                </c:pt>
                <c:pt idx="95">
                  <c:v>103.52310967707578</c:v>
                </c:pt>
                <c:pt idx="96">
                  <c:v>103.33652996578881</c:v>
                </c:pt>
                <c:pt idx="97">
                  <c:v>102.62057899579567</c:v>
                </c:pt>
                <c:pt idx="98">
                  <c:v>102.92706914624192</c:v>
                </c:pt>
                <c:pt idx="99">
                  <c:v>104.32563927765091</c:v>
                </c:pt>
                <c:pt idx="100">
                  <c:v>104.32669268095596</c:v>
                </c:pt>
                <c:pt idx="101">
                  <c:v>105.10063790290903</c:v>
                </c:pt>
                <c:pt idx="102">
                  <c:v>106.71627341129934</c:v>
                </c:pt>
                <c:pt idx="103">
                  <c:v>106.84885507854183</c:v>
                </c:pt>
                <c:pt idx="104">
                  <c:v>105.25188383021778</c:v>
                </c:pt>
                <c:pt idx="105">
                  <c:v>105.23169289040149</c:v>
                </c:pt>
                <c:pt idx="106">
                  <c:v>103.35662124566099</c:v>
                </c:pt>
                <c:pt idx="107">
                  <c:v>102.62548636071259</c:v>
                </c:pt>
                <c:pt idx="108">
                  <c:v>100.6462138330338</c:v>
                </c:pt>
                <c:pt idx="109">
                  <c:v>99.317265476727954</c:v>
                </c:pt>
                <c:pt idx="110">
                  <c:v>97.194327979231545</c:v>
                </c:pt>
                <c:pt idx="111">
                  <c:v>97.029162945211056</c:v>
                </c:pt>
                <c:pt idx="112">
                  <c:v>97.666052031238735</c:v>
                </c:pt>
                <c:pt idx="113">
                  <c:v>98.014117280898404</c:v>
                </c:pt>
                <c:pt idx="114">
                  <c:v>99.302324643037238</c:v>
                </c:pt>
                <c:pt idx="115">
                  <c:v>99.128149397999337</c:v>
                </c:pt>
                <c:pt idx="116">
                  <c:v>98.681121045582771</c:v>
                </c:pt>
                <c:pt idx="117">
                  <c:v>98.509002355316042</c:v>
                </c:pt>
                <c:pt idx="118">
                  <c:v>98.72382962087724</c:v>
                </c:pt>
                <c:pt idx="119">
                  <c:v>99.745467286202057</c:v>
                </c:pt>
                <c:pt idx="120">
                  <c:v>100.57611575786218</c:v>
                </c:pt>
                <c:pt idx="121">
                  <c:v>99.658060678613666</c:v>
                </c:pt>
                <c:pt idx="122">
                  <c:v>99.102028733103879</c:v>
                </c:pt>
                <c:pt idx="123">
                  <c:v>102.0755829212533</c:v>
                </c:pt>
                <c:pt idx="124">
                  <c:v>102.14112605083704</c:v>
                </c:pt>
                <c:pt idx="125">
                  <c:v>102.54920557317352</c:v>
                </c:pt>
                <c:pt idx="126">
                  <c:v>101.78323105751916</c:v>
                </c:pt>
                <c:pt idx="127">
                  <c:v>100.99179944371141</c:v>
                </c:pt>
                <c:pt idx="128">
                  <c:v>100.80017994726292</c:v>
                </c:pt>
                <c:pt idx="129">
                  <c:v>100.10856405311404</c:v>
                </c:pt>
                <c:pt idx="130">
                  <c:v>99.529434021355087</c:v>
                </c:pt>
                <c:pt idx="131">
                  <c:v>96.647780107375084</c:v>
                </c:pt>
                <c:pt idx="132">
                  <c:v>95.622707225797157</c:v>
                </c:pt>
                <c:pt idx="133">
                  <c:v>96.608872512202424</c:v>
                </c:pt>
                <c:pt idx="134">
                  <c:v>97.791658711148699</c:v>
                </c:pt>
                <c:pt idx="135">
                  <c:v>96.231630975260018</c:v>
                </c:pt>
                <c:pt idx="136">
                  <c:v>96.629683996144962</c:v>
                </c:pt>
                <c:pt idx="137">
                  <c:v>94.672853565027978</c:v>
                </c:pt>
                <c:pt idx="138">
                  <c:v>92.410177125395833</c:v>
                </c:pt>
                <c:pt idx="139">
                  <c:v>92.204153729607427</c:v>
                </c:pt>
                <c:pt idx="140">
                  <c:v>91.161366566646805</c:v>
                </c:pt>
                <c:pt idx="141">
                  <c:v>90.540160391107946</c:v>
                </c:pt>
                <c:pt idx="142">
                  <c:v>90.994908871370924</c:v>
                </c:pt>
                <c:pt idx="143">
                  <c:v>92.365108682439214</c:v>
                </c:pt>
                <c:pt idx="144">
                  <c:v>93.498221863771107</c:v>
                </c:pt>
                <c:pt idx="145">
                  <c:v>94.735858601473652</c:v>
                </c:pt>
                <c:pt idx="146">
                  <c:v>95.706705124448959</c:v>
                </c:pt>
                <c:pt idx="147">
                  <c:v>96.66421882145481</c:v>
                </c:pt>
                <c:pt idx="148">
                  <c:v>96.906366668436092</c:v>
                </c:pt>
                <c:pt idx="149">
                  <c:v>96.971081775439998</c:v>
                </c:pt>
                <c:pt idx="150">
                  <c:v>97.232787598043771</c:v>
                </c:pt>
                <c:pt idx="151">
                  <c:v>97.370680998647757</c:v>
                </c:pt>
                <c:pt idx="152">
                  <c:v>98.201111680243343</c:v>
                </c:pt>
                <c:pt idx="153">
                  <c:v>98.21094012484464</c:v>
                </c:pt>
                <c:pt idx="154">
                  <c:v>98.118151095957856</c:v>
                </c:pt>
                <c:pt idx="155">
                  <c:v>97.817713667614242</c:v>
                </c:pt>
                <c:pt idx="156">
                  <c:v>98.032921859506331</c:v>
                </c:pt>
                <c:pt idx="157">
                  <c:v>97.769839661610447</c:v>
                </c:pt>
                <c:pt idx="158">
                  <c:v>97.53260411441677</c:v>
                </c:pt>
                <c:pt idx="159">
                  <c:v>97.841416931428256</c:v>
                </c:pt>
                <c:pt idx="160">
                  <c:v>97.986646103349088</c:v>
                </c:pt>
                <c:pt idx="161">
                  <c:v>98.954600216684469</c:v>
                </c:pt>
                <c:pt idx="162">
                  <c:v>98.7628628397174</c:v>
                </c:pt>
                <c:pt idx="163">
                  <c:v>99.327250788794075</c:v>
                </c:pt>
                <c:pt idx="164">
                  <c:v>99.118949660323423</c:v>
                </c:pt>
                <c:pt idx="165">
                  <c:v>99.790331291926336</c:v>
                </c:pt>
                <c:pt idx="166">
                  <c:v>100</c:v>
                </c:pt>
                <c:pt idx="167">
                  <c:v>100.09487717087102</c:v>
                </c:pt>
                <c:pt idx="168">
                  <c:v>100.18632289315248</c:v>
                </c:pt>
                <c:pt idx="169">
                  <c:v>99.752426707028334</c:v>
                </c:pt>
                <c:pt idx="170">
                  <c:v>99.176510744532607</c:v>
                </c:pt>
                <c:pt idx="171">
                  <c:v>98.919727244624823</c:v>
                </c:pt>
                <c:pt idx="172">
                  <c:v>98.243022092107111</c:v>
                </c:pt>
                <c:pt idx="173">
                  <c:v>96.666787577005948</c:v>
                </c:pt>
                <c:pt idx="174">
                  <c:v>95.572469258028065</c:v>
                </c:pt>
                <c:pt idx="175">
                  <c:v>95.566842492086153</c:v>
                </c:pt>
                <c:pt idx="176">
                  <c:v>95.303142910132465</c:v>
                </c:pt>
                <c:pt idx="177">
                  <c:v>94.962493359353218</c:v>
                </c:pt>
                <c:pt idx="178">
                  <c:v>95.387072915968901</c:v>
                </c:pt>
                <c:pt idx="179">
                  <c:v>95.775522862432652</c:v>
                </c:pt>
                <c:pt idx="180">
                  <c:v>96.056294317649588</c:v>
                </c:pt>
                <c:pt idx="181">
                  <c:v>96.340251499190074</c:v>
                </c:pt>
                <c:pt idx="182">
                  <c:v>95.850414216238718</c:v>
                </c:pt>
                <c:pt idx="183">
                  <c:v>95.797153841310532</c:v>
                </c:pt>
                <c:pt idx="184">
                  <c:v>95.589882899867135</c:v>
                </c:pt>
                <c:pt idx="185">
                  <c:v>96.108257663882597</c:v>
                </c:pt>
                <c:pt idx="186">
                  <c:v>96.360373225204626</c:v>
                </c:pt>
                <c:pt idx="187">
                  <c:v>97.003955747634436</c:v>
                </c:pt>
                <c:pt idx="188">
                  <c:v>96.943016703779364</c:v>
                </c:pt>
                <c:pt idx="189">
                  <c:v>97.262605870498604</c:v>
                </c:pt>
                <c:pt idx="190">
                  <c:v>96.946892163427705</c:v>
                </c:pt>
                <c:pt idx="191">
                  <c:v>96.500958135820667</c:v>
                </c:pt>
                <c:pt idx="192">
                  <c:v>96.610003093879371</c:v>
                </c:pt>
                <c:pt idx="193">
                  <c:v>96.557249905096739</c:v>
                </c:pt>
                <c:pt idx="194">
                  <c:v>96.547756319213221</c:v>
                </c:pt>
                <c:pt idx="195">
                  <c:v>97.439961271277582</c:v>
                </c:pt>
                <c:pt idx="196">
                  <c:v>97.532957836177687</c:v>
                </c:pt>
                <c:pt idx="197">
                  <c:v>97.830422470960968</c:v>
                </c:pt>
                <c:pt idx="198">
                  <c:v>97.592909242991908</c:v>
                </c:pt>
                <c:pt idx="199">
                  <c:v>98.286309884306007</c:v>
                </c:pt>
                <c:pt idx="200">
                  <c:v>98.789009780493373</c:v>
                </c:pt>
                <c:pt idx="201">
                  <c:v>98.766182680121005</c:v>
                </c:pt>
                <c:pt idx="202">
                  <c:v>98.988619745580294</c:v>
                </c:pt>
                <c:pt idx="203">
                  <c:v>99.104542977624305</c:v>
                </c:pt>
                <c:pt idx="204">
                  <c:v>99.656699781290101</c:v>
                </c:pt>
                <c:pt idx="205">
                  <c:v>100.53538184114335</c:v>
                </c:pt>
                <c:pt idx="206">
                  <c:v>100.51490144542936</c:v>
                </c:pt>
                <c:pt idx="207">
                  <c:v>100.52451531909483</c:v>
                </c:pt>
                <c:pt idx="208">
                  <c:v>101.01794820831542</c:v>
                </c:pt>
                <c:pt idx="209">
                  <c:v>101.96654951808056</c:v>
                </c:pt>
                <c:pt idx="210">
                  <c:v>100.5036066843498</c:v>
                </c:pt>
                <c:pt idx="211">
                  <c:v>101.66008773643472</c:v>
                </c:pt>
                <c:pt idx="212">
                  <c:v>100.89058137780367</c:v>
                </c:pt>
                <c:pt idx="213">
                  <c:v>100.66681855653268</c:v>
                </c:pt>
                <c:pt idx="214">
                  <c:v>99.550077821337965</c:v>
                </c:pt>
                <c:pt idx="215">
                  <c:v>99.387727321459323</c:v>
                </c:pt>
                <c:pt idx="216">
                  <c:v>98.242375470916116</c:v>
                </c:pt>
                <c:pt idx="217">
                  <c:v>97.792137573028683</c:v>
                </c:pt>
                <c:pt idx="218">
                  <c:v>97.840106382466658</c:v>
                </c:pt>
                <c:pt idx="219">
                  <c:v>97.575175909800436</c:v>
                </c:pt>
                <c:pt idx="220">
                  <c:v>97.232155705015913</c:v>
                </c:pt>
                <c:pt idx="221">
                  <c:v>96.499717107252607</c:v>
                </c:pt>
                <c:pt idx="222">
                  <c:v>95.699958234480249</c:v>
                </c:pt>
                <c:pt idx="223">
                  <c:v>95.667873042958746</c:v>
                </c:pt>
                <c:pt idx="224">
                  <c:v>96.458430808936598</c:v>
                </c:pt>
                <c:pt idx="225">
                  <c:v>96.519255371562892</c:v>
                </c:pt>
                <c:pt idx="226">
                  <c:v>96.699722898672306</c:v>
                </c:pt>
                <c:pt idx="227">
                  <c:v>96.622881561260428</c:v>
                </c:pt>
                <c:pt idx="228">
                  <c:v>96.551095395102323</c:v>
                </c:pt>
                <c:pt idx="229">
                  <c:v>96.598939656296537</c:v>
                </c:pt>
                <c:pt idx="230">
                  <c:v>96.844916633044491</c:v>
                </c:pt>
                <c:pt idx="231">
                  <c:v>96.499733229480228</c:v>
                </c:pt>
                <c:pt idx="232">
                  <c:v>96.436842489746184</c:v>
                </c:pt>
                <c:pt idx="233">
                  <c:v>96.107961329456231</c:v>
                </c:pt>
                <c:pt idx="234">
                  <c:v>96.700165651031739</c:v>
                </c:pt>
                <c:pt idx="235">
                  <c:v>96.307347212189441</c:v>
                </c:pt>
                <c:pt idx="236">
                  <c:v>95.54958159372346</c:v>
                </c:pt>
                <c:pt idx="237">
                  <c:v>95.485853568389913</c:v>
                </c:pt>
                <c:pt idx="238">
                  <c:v>94.914101089424946</c:v>
                </c:pt>
                <c:pt idx="239">
                  <c:v>94.957369497008344</c:v>
                </c:pt>
                <c:pt idx="240">
                  <c:v>95.046378574277966</c:v>
                </c:pt>
                <c:pt idx="241">
                  <c:v>94.836773176984465</c:v>
                </c:pt>
                <c:pt idx="242">
                  <c:v>94.419364303549088</c:v>
                </c:pt>
                <c:pt idx="243">
                  <c:v>94.086226780507388</c:v>
                </c:pt>
                <c:pt idx="244">
                  <c:v>92.738790282300045</c:v>
                </c:pt>
                <c:pt idx="245">
                  <c:v>90.790587355579618</c:v>
                </c:pt>
                <c:pt idx="246">
                  <c:v>88.91665999754909</c:v>
                </c:pt>
                <c:pt idx="247">
                  <c:v>88.1503964545456</c:v>
                </c:pt>
                <c:pt idx="248">
                  <c:v>88.259143986096007</c:v>
                </c:pt>
              </c:numCache>
            </c:numRef>
          </c:val>
        </c:ser>
        <c:marker val="1"/>
        <c:axId val="190968192"/>
        <c:axId val="190969728"/>
      </c:lineChart>
      <c:catAx>
        <c:axId val="1909681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0969728"/>
        <c:crosses val="autoZero"/>
        <c:auto val="1"/>
        <c:lblAlgn val="ctr"/>
        <c:lblOffset val="100"/>
        <c:tickLblSkip val="40"/>
        <c:tickMarkSkip val="40"/>
      </c:catAx>
      <c:valAx>
        <c:axId val="190969728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0968192"/>
        <c:crosses val="autoZero"/>
        <c:crossBetween val="midCat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71698113207544E-2"/>
          <c:y val="5.7096247960849049E-2"/>
          <c:w val="0.87236403995560452"/>
          <c:h val="0.82055464926590538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LaborProductivity!$B$171:$B$254</c:f>
              <c:strCache>
                <c:ptCount val="84"/>
                <c:pt idx="0">
                  <c:v> 1989-I </c:v>
                </c:pt>
                <c:pt idx="1">
                  <c:v> 1989-II </c:v>
                </c:pt>
                <c:pt idx="2">
                  <c:v> 1989-III </c:v>
                </c:pt>
                <c:pt idx="3">
                  <c:v> 1989-IV </c:v>
                </c:pt>
                <c:pt idx="4">
                  <c:v> 1990-I </c:v>
                </c:pt>
                <c:pt idx="5">
                  <c:v> 1990-II </c:v>
                </c:pt>
                <c:pt idx="6">
                  <c:v> 1990-III </c:v>
                </c:pt>
                <c:pt idx="7">
                  <c:v> 1990-IV </c:v>
                </c:pt>
                <c:pt idx="8">
                  <c:v> 1991-I </c:v>
                </c:pt>
                <c:pt idx="9">
                  <c:v> 1991-II </c:v>
                </c:pt>
                <c:pt idx="10">
                  <c:v> 1991-III </c:v>
                </c:pt>
                <c:pt idx="11">
                  <c:v> 1991-IV </c:v>
                </c:pt>
                <c:pt idx="12">
                  <c:v> 1992-I </c:v>
                </c:pt>
                <c:pt idx="13">
                  <c:v> 1992-II </c:v>
                </c:pt>
                <c:pt idx="14">
                  <c:v> 1992-III </c:v>
                </c:pt>
                <c:pt idx="15">
                  <c:v> 1992-IV </c:v>
                </c:pt>
                <c:pt idx="16">
                  <c:v> 1993-I </c:v>
                </c:pt>
                <c:pt idx="17">
                  <c:v> 1993-II </c:v>
                </c:pt>
                <c:pt idx="18">
                  <c:v> 1993-III </c:v>
                </c:pt>
                <c:pt idx="19">
                  <c:v> 1993-IV </c:v>
                </c:pt>
                <c:pt idx="20">
                  <c:v> 1994-I </c:v>
                </c:pt>
                <c:pt idx="21">
                  <c:v> 1994-II </c:v>
                </c:pt>
                <c:pt idx="22">
                  <c:v> 1994-III </c:v>
                </c:pt>
                <c:pt idx="23">
                  <c:v> 1994-IV </c:v>
                </c:pt>
                <c:pt idx="24">
                  <c:v> 1995-I </c:v>
                </c:pt>
                <c:pt idx="25">
                  <c:v> 1995-II </c:v>
                </c:pt>
                <c:pt idx="26">
                  <c:v> 1995-III </c:v>
                </c:pt>
                <c:pt idx="27">
                  <c:v> 1995-IV </c:v>
                </c:pt>
                <c:pt idx="28">
                  <c:v> 1996-I </c:v>
                </c:pt>
                <c:pt idx="29">
                  <c:v> 1996-II </c:v>
                </c:pt>
                <c:pt idx="30">
                  <c:v> 1996-III </c:v>
                </c:pt>
                <c:pt idx="31">
                  <c:v> 1996-IV </c:v>
                </c:pt>
                <c:pt idx="32">
                  <c:v> 1997-I </c:v>
                </c:pt>
                <c:pt idx="33">
                  <c:v> 1997-II </c:v>
                </c:pt>
                <c:pt idx="34">
                  <c:v> 1997-III </c:v>
                </c:pt>
                <c:pt idx="35">
                  <c:v> 1997-IV </c:v>
                </c:pt>
                <c:pt idx="36">
                  <c:v> 1998-I </c:v>
                </c:pt>
                <c:pt idx="37">
                  <c:v> 1998-II </c:v>
                </c:pt>
                <c:pt idx="38">
                  <c:v> 1998-III </c:v>
                </c:pt>
                <c:pt idx="39">
                  <c:v> 1998-IV </c:v>
                </c:pt>
                <c:pt idx="40">
                  <c:v> 1999-I </c:v>
                </c:pt>
                <c:pt idx="41">
                  <c:v> 1999-II </c:v>
                </c:pt>
                <c:pt idx="42">
                  <c:v> 1999-III </c:v>
                </c:pt>
                <c:pt idx="43">
                  <c:v> 1999-IV </c:v>
                </c:pt>
                <c:pt idx="44">
                  <c:v> 2000-I </c:v>
                </c:pt>
                <c:pt idx="45">
                  <c:v> 2000-II </c:v>
                </c:pt>
                <c:pt idx="46">
                  <c:v> 2000-III </c:v>
                </c:pt>
                <c:pt idx="47">
                  <c:v> 2000-IV </c:v>
                </c:pt>
                <c:pt idx="48">
                  <c:v> 2001-I </c:v>
                </c:pt>
                <c:pt idx="49">
                  <c:v> 2001-II </c:v>
                </c:pt>
                <c:pt idx="50">
                  <c:v> 2001-III </c:v>
                </c:pt>
                <c:pt idx="51">
                  <c:v> 2001-IV </c:v>
                </c:pt>
                <c:pt idx="52">
                  <c:v> 2002-I </c:v>
                </c:pt>
                <c:pt idx="53">
                  <c:v> 2002-II </c:v>
                </c:pt>
                <c:pt idx="54">
                  <c:v> 2002-III </c:v>
                </c:pt>
                <c:pt idx="55">
                  <c:v> 2002-IV </c:v>
                </c:pt>
                <c:pt idx="56">
                  <c:v> 2003-I </c:v>
                </c:pt>
                <c:pt idx="57">
                  <c:v> 2003-II </c:v>
                </c:pt>
                <c:pt idx="58">
                  <c:v> 2003-III </c:v>
                </c:pt>
                <c:pt idx="59">
                  <c:v> 2003-IV </c:v>
                </c:pt>
                <c:pt idx="60">
                  <c:v> 2004-I </c:v>
                </c:pt>
                <c:pt idx="61">
                  <c:v> 2004-II </c:v>
                </c:pt>
                <c:pt idx="62">
                  <c:v> 2004-III </c:v>
                </c:pt>
                <c:pt idx="63">
                  <c:v> 2004-IV </c:v>
                </c:pt>
                <c:pt idx="64">
                  <c:v> 2005-I </c:v>
                </c:pt>
                <c:pt idx="65">
                  <c:v> 2005-II </c:v>
                </c:pt>
                <c:pt idx="66">
                  <c:v> 2005-III </c:v>
                </c:pt>
                <c:pt idx="67">
                  <c:v> 2005-IV </c:v>
                </c:pt>
                <c:pt idx="68">
                  <c:v> 2006-I </c:v>
                </c:pt>
                <c:pt idx="69">
                  <c:v> 2006-II </c:v>
                </c:pt>
                <c:pt idx="70">
                  <c:v> 2006-III </c:v>
                </c:pt>
                <c:pt idx="71">
                  <c:v> 2006-IV </c:v>
                </c:pt>
                <c:pt idx="72">
                  <c:v> 2007-I </c:v>
                </c:pt>
                <c:pt idx="73">
                  <c:v> 2007-II </c:v>
                </c:pt>
                <c:pt idx="74">
                  <c:v> 2007-III </c:v>
                </c:pt>
                <c:pt idx="75">
                  <c:v> 2007-IV </c:v>
                </c:pt>
                <c:pt idx="76">
                  <c:v> 2008-I </c:v>
                </c:pt>
                <c:pt idx="77">
                  <c:v> 2008-II </c:v>
                </c:pt>
                <c:pt idx="78">
                  <c:v> 2008-III </c:v>
                </c:pt>
                <c:pt idx="79">
                  <c:v>2008-IV</c:v>
                </c:pt>
                <c:pt idx="80">
                  <c:v>2009-I</c:v>
                </c:pt>
                <c:pt idx="81">
                  <c:v>2009-II</c:v>
                </c:pt>
                <c:pt idx="82">
                  <c:v>2009-III</c:v>
                </c:pt>
                <c:pt idx="83">
                  <c:v>2009-IV</c:v>
                </c:pt>
              </c:strCache>
            </c:strRef>
          </c:cat>
          <c:val>
            <c:numRef>
              <c:f>LaborProductivity!$M$171:$M$254</c:f>
              <c:numCache>
                <c:formatCode>0.0</c:formatCode>
                <c:ptCount val="84"/>
                <c:pt idx="0">
                  <c:v>100</c:v>
                </c:pt>
                <c:pt idx="1">
                  <c:v>100.09487717087102</c:v>
                </c:pt>
                <c:pt idx="2">
                  <c:v>100.18632289315248</c:v>
                </c:pt>
                <c:pt idx="3">
                  <c:v>99.752426707028334</c:v>
                </c:pt>
                <c:pt idx="4">
                  <c:v>99.176510744532607</c:v>
                </c:pt>
                <c:pt idx="5">
                  <c:v>98.919727244624823</c:v>
                </c:pt>
                <c:pt idx="6">
                  <c:v>98.243022092107111</c:v>
                </c:pt>
                <c:pt idx="7">
                  <c:v>96.666787577005948</c:v>
                </c:pt>
                <c:pt idx="8">
                  <c:v>95.572469258028065</c:v>
                </c:pt>
                <c:pt idx="9">
                  <c:v>95.566842492086153</c:v>
                </c:pt>
                <c:pt idx="10">
                  <c:v>95.303142910132465</c:v>
                </c:pt>
                <c:pt idx="11">
                  <c:v>94.962493359353218</c:v>
                </c:pt>
                <c:pt idx="12">
                  <c:v>95.387072915968901</c:v>
                </c:pt>
                <c:pt idx="13">
                  <c:v>95.775522862432652</c:v>
                </c:pt>
                <c:pt idx="14">
                  <c:v>96.056294317649588</c:v>
                </c:pt>
                <c:pt idx="15">
                  <c:v>96.340251499190074</c:v>
                </c:pt>
                <c:pt idx="16">
                  <c:v>95.850414216238718</c:v>
                </c:pt>
                <c:pt idx="17">
                  <c:v>95.797153841310532</c:v>
                </c:pt>
                <c:pt idx="18">
                  <c:v>95.589882899867135</c:v>
                </c:pt>
                <c:pt idx="19">
                  <c:v>96.108257663882597</c:v>
                </c:pt>
                <c:pt idx="20">
                  <c:v>96.360373225204626</c:v>
                </c:pt>
                <c:pt idx="21">
                  <c:v>97.003955747634436</c:v>
                </c:pt>
                <c:pt idx="22">
                  <c:v>96.943016703779364</c:v>
                </c:pt>
                <c:pt idx="23">
                  <c:v>97.262605870498604</c:v>
                </c:pt>
                <c:pt idx="24">
                  <c:v>96.946892163427705</c:v>
                </c:pt>
                <c:pt idx="25">
                  <c:v>96.500958135820667</c:v>
                </c:pt>
                <c:pt idx="26">
                  <c:v>96.610003093879371</c:v>
                </c:pt>
                <c:pt idx="27">
                  <c:v>96.557249905096739</c:v>
                </c:pt>
                <c:pt idx="28">
                  <c:v>96.547756319213221</c:v>
                </c:pt>
                <c:pt idx="29">
                  <c:v>97.439961271277582</c:v>
                </c:pt>
                <c:pt idx="30">
                  <c:v>97.532957836177687</c:v>
                </c:pt>
                <c:pt idx="31">
                  <c:v>97.830422470960968</c:v>
                </c:pt>
                <c:pt idx="32">
                  <c:v>97.592909242991908</c:v>
                </c:pt>
                <c:pt idx="33">
                  <c:v>98.286309884306007</c:v>
                </c:pt>
                <c:pt idx="34">
                  <c:v>98.789009780493373</c:v>
                </c:pt>
                <c:pt idx="35">
                  <c:v>98.766182680121005</c:v>
                </c:pt>
                <c:pt idx="36">
                  <c:v>98.988619745580294</c:v>
                </c:pt>
                <c:pt idx="37">
                  <c:v>99.104542977624305</c:v>
                </c:pt>
                <c:pt idx="38">
                  <c:v>99.656699781290101</c:v>
                </c:pt>
                <c:pt idx="39">
                  <c:v>100.53538184114335</c:v>
                </c:pt>
                <c:pt idx="40">
                  <c:v>100.51490144542936</c:v>
                </c:pt>
                <c:pt idx="41">
                  <c:v>100.52451531909483</c:v>
                </c:pt>
                <c:pt idx="42">
                  <c:v>101.01794820831542</c:v>
                </c:pt>
                <c:pt idx="43">
                  <c:v>101.96654951808056</c:v>
                </c:pt>
                <c:pt idx="44">
                  <c:v>100.5036066843498</c:v>
                </c:pt>
                <c:pt idx="45">
                  <c:v>101.66008773643472</c:v>
                </c:pt>
                <c:pt idx="46">
                  <c:v>100.89058137780367</c:v>
                </c:pt>
                <c:pt idx="47">
                  <c:v>100.66681855653268</c:v>
                </c:pt>
                <c:pt idx="48">
                  <c:v>99.550077821337965</c:v>
                </c:pt>
                <c:pt idx="49">
                  <c:v>99.387727321459323</c:v>
                </c:pt>
                <c:pt idx="50">
                  <c:v>98.242375470916116</c:v>
                </c:pt>
                <c:pt idx="51">
                  <c:v>97.792137573028683</c:v>
                </c:pt>
                <c:pt idx="52">
                  <c:v>97.840106382466658</c:v>
                </c:pt>
                <c:pt idx="53">
                  <c:v>97.575175909800436</c:v>
                </c:pt>
                <c:pt idx="54">
                  <c:v>97.232155705015913</c:v>
                </c:pt>
                <c:pt idx="55">
                  <c:v>96.499717107252607</c:v>
                </c:pt>
                <c:pt idx="56">
                  <c:v>95.699958234480249</c:v>
                </c:pt>
                <c:pt idx="57">
                  <c:v>95.667873042958746</c:v>
                </c:pt>
                <c:pt idx="58">
                  <c:v>96.458430808936598</c:v>
                </c:pt>
                <c:pt idx="59">
                  <c:v>96.519255371562892</c:v>
                </c:pt>
                <c:pt idx="60">
                  <c:v>96.699722898672306</c:v>
                </c:pt>
                <c:pt idx="61">
                  <c:v>96.622881561260428</c:v>
                </c:pt>
                <c:pt idx="62">
                  <c:v>96.551095395102323</c:v>
                </c:pt>
                <c:pt idx="63">
                  <c:v>96.598939656296537</c:v>
                </c:pt>
                <c:pt idx="64">
                  <c:v>96.844916633044491</c:v>
                </c:pt>
                <c:pt idx="65">
                  <c:v>96.499733229480228</c:v>
                </c:pt>
                <c:pt idx="66">
                  <c:v>96.436842489746184</c:v>
                </c:pt>
                <c:pt idx="67">
                  <c:v>96.107961329456231</c:v>
                </c:pt>
                <c:pt idx="68">
                  <c:v>96.700165651031739</c:v>
                </c:pt>
                <c:pt idx="69">
                  <c:v>96.307347212189441</c:v>
                </c:pt>
                <c:pt idx="70">
                  <c:v>95.54958159372346</c:v>
                </c:pt>
                <c:pt idx="71">
                  <c:v>95.485853568389913</c:v>
                </c:pt>
                <c:pt idx="72">
                  <c:v>94.914101089424946</c:v>
                </c:pt>
                <c:pt idx="73">
                  <c:v>94.957369497008344</c:v>
                </c:pt>
                <c:pt idx="74">
                  <c:v>95.046378574277966</c:v>
                </c:pt>
                <c:pt idx="75">
                  <c:v>94.836773176984465</c:v>
                </c:pt>
                <c:pt idx="76">
                  <c:v>94.419364303549088</c:v>
                </c:pt>
                <c:pt idx="77">
                  <c:v>94.086226780507388</c:v>
                </c:pt>
                <c:pt idx="78">
                  <c:v>92.738790282300045</c:v>
                </c:pt>
                <c:pt idx="79">
                  <c:v>90.790587355579618</c:v>
                </c:pt>
                <c:pt idx="80">
                  <c:v>88.91665999754909</c:v>
                </c:pt>
                <c:pt idx="81">
                  <c:v>88.1503964545456</c:v>
                </c:pt>
                <c:pt idx="82">
                  <c:v>88.259143986096007</c:v>
                </c:pt>
              </c:numCache>
            </c:numRef>
          </c:val>
        </c:ser>
        <c:marker val="1"/>
        <c:axId val="190839808"/>
        <c:axId val="190386944"/>
      </c:lineChart>
      <c:catAx>
        <c:axId val="190839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0386944"/>
        <c:crosses val="autoZero"/>
        <c:auto val="1"/>
        <c:lblAlgn val="ctr"/>
        <c:lblOffset val="100"/>
        <c:tickLblSkip val="20"/>
        <c:tickMarkSkip val="20"/>
      </c:catAx>
      <c:valAx>
        <c:axId val="190386944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0839808"/>
        <c:crosses val="autoZero"/>
        <c:crossBetween val="midCat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71698113207544E-2"/>
          <c:y val="3.9151712887438822E-2"/>
          <c:w val="0.87236403995560452"/>
          <c:h val="0.79445350734094256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LaborProductivity!$B$5:$B$254</c:f>
              <c:strCache>
                <c:ptCount val="250"/>
                <c:pt idx="0">
                  <c:v>1947-III</c:v>
                </c:pt>
                <c:pt idx="1">
                  <c:v>1947-IV</c:v>
                </c:pt>
                <c:pt idx="2">
                  <c:v>1948-I</c:v>
                </c:pt>
                <c:pt idx="3">
                  <c:v>1948-II</c:v>
                </c:pt>
                <c:pt idx="4">
                  <c:v>1948-III</c:v>
                </c:pt>
                <c:pt idx="5">
                  <c:v>1948-IV</c:v>
                </c:pt>
                <c:pt idx="6">
                  <c:v>1949-I</c:v>
                </c:pt>
                <c:pt idx="7">
                  <c:v>1949-II</c:v>
                </c:pt>
                <c:pt idx="8">
                  <c:v>1949-III</c:v>
                </c:pt>
                <c:pt idx="9">
                  <c:v>1949-IV</c:v>
                </c:pt>
                <c:pt idx="10">
                  <c:v>1950-I</c:v>
                </c:pt>
                <c:pt idx="11">
                  <c:v>1950-II</c:v>
                </c:pt>
                <c:pt idx="12">
                  <c:v>1950-III</c:v>
                </c:pt>
                <c:pt idx="13">
                  <c:v>1950-IV</c:v>
                </c:pt>
                <c:pt idx="14">
                  <c:v>1951-I</c:v>
                </c:pt>
                <c:pt idx="15">
                  <c:v>1951-II</c:v>
                </c:pt>
                <c:pt idx="16">
                  <c:v>1951-III</c:v>
                </c:pt>
                <c:pt idx="17">
                  <c:v>1951-IV</c:v>
                </c:pt>
                <c:pt idx="18">
                  <c:v>1952-I</c:v>
                </c:pt>
                <c:pt idx="19">
                  <c:v>1952-II</c:v>
                </c:pt>
                <c:pt idx="20">
                  <c:v>1952-III</c:v>
                </c:pt>
                <c:pt idx="21">
                  <c:v>1952-IV</c:v>
                </c:pt>
                <c:pt idx="22">
                  <c:v>1953-I</c:v>
                </c:pt>
                <c:pt idx="23">
                  <c:v>1953-II</c:v>
                </c:pt>
                <c:pt idx="24">
                  <c:v>1953-III</c:v>
                </c:pt>
                <c:pt idx="25">
                  <c:v>1953-IV</c:v>
                </c:pt>
                <c:pt idx="26">
                  <c:v>1954-I</c:v>
                </c:pt>
                <c:pt idx="27">
                  <c:v>1954-II</c:v>
                </c:pt>
                <c:pt idx="28">
                  <c:v>1954-III</c:v>
                </c:pt>
                <c:pt idx="29">
                  <c:v>1954-IV</c:v>
                </c:pt>
                <c:pt idx="30">
                  <c:v>1955-I</c:v>
                </c:pt>
                <c:pt idx="31">
                  <c:v>1955-II</c:v>
                </c:pt>
                <c:pt idx="32">
                  <c:v>1955-III</c:v>
                </c:pt>
                <c:pt idx="33">
                  <c:v>1955-IV</c:v>
                </c:pt>
                <c:pt idx="34">
                  <c:v>1956-I</c:v>
                </c:pt>
                <c:pt idx="35">
                  <c:v>1956-II</c:v>
                </c:pt>
                <c:pt idx="36">
                  <c:v>1956-III</c:v>
                </c:pt>
                <c:pt idx="37">
                  <c:v>1956-IV</c:v>
                </c:pt>
                <c:pt idx="38">
                  <c:v>1957-I</c:v>
                </c:pt>
                <c:pt idx="39">
                  <c:v>1957-II</c:v>
                </c:pt>
                <c:pt idx="40">
                  <c:v>1957-III</c:v>
                </c:pt>
                <c:pt idx="41">
                  <c:v>1957-IV</c:v>
                </c:pt>
                <c:pt idx="42">
                  <c:v>1958-I</c:v>
                </c:pt>
                <c:pt idx="43">
                  <c:v>1958-II</c:v>
                </c:pt>
                <c:pt idx="44">
                  <c:v>1958-III</c:v>
                </c:pt>
                <c:pt idx="45">
                  <c:v>1958-IV</c:v>
                </c:pt>
                <c:pt idx="46">
                  <c:v> 1959-I </c:v>
                </c:pt>
                <c:pt idx="47">
                  <c:v> 1959-II </c:v>
                </c:pt>
                <c:pt idx="48">
                  <c:v> 1959-III </c:v>
                </c:pt>
                <c:pt idx="49">
                  <c:v> 1959-IV </c:v>
                </c:pt>
                <c:pt idx="50">
                  <c:v> 1960-I </c:v>
                </c:pt>
                <c:pt idx="51">
                  <c:v> 1960-II </c:v>
                </c:pt>
                <c:pt idx="52">
                  <c:v> 1960-III </c:v>
                </c:pt>
                <c:pt idx="53">
                  <c:v> 1960-IV </c:v>
                </c:pt>
                <c:pt idx="54">
                  <c:v> 1961-I </c:v>
                </c:pt>
                <c:pt idx="55">
                  <c:v> 1961-II </c:v>
                </c:pt>
                <c:pt idx="56">
                  <c:v> 1961-III </c:v>
                </c:pt>
                <c:pt idx="57">
                  <c:v> 1961-IV </c:v>
                </c:pt>
                <c:pt idx="58">
                  <c:v> 1962-I </c:v>
                </c:pt>
                <c:pt idx="59">
                  <c:v> 1962-II </c:v>
                </c:pt>
                <c:pt idx="60">
                  <c:v> 1962-III </c:v>
                </c:pt>
                <c:pt idx="61">
                  <c:v> 1962-IV </c:v>
                </c:pt>
                <c:pt idx="62">
                  <c:v> 1963-I </c:v>
                </c:pt>
                <c:pt idx="63">
                  <c:v> 1963-II </c:v>
                </c:pt>
                <c:pt idx="64">
                  <c:v> 1963-III </c:v>
                </c:pt>
                <c:pt idx="65">
                  <c:v> 1963-IV </c:v>
                </c:pt>
                <c:pt idx="66">
                  <c:v> 1964-I </c:v>
                </c:pt>
                <c:pt idx="67">
                  <c:v> 1964-II </c:v>
                </c:pt>
                <c:pt idx="68">
                  <c:v> 1964-III </c:v>
                </c:pt>
                <c:pt idx="69">
                  <c:v> 1964-IV </c:v>
                </c:pt>
                <c:pt idx="70">
                  <c:v> 1965-I </c:v>
                </c:pt>
                <c:pt idx="71">
                  <c:v> 1965-II </c:v>
                </c:pt>
                <c:pt idx="72">
                  <c:v> 1965-III </c:v>
                </c:pt>
                <c:pt idx="73">
                  <c:v> 1965-IV </c:v>
                </c:pt>
                <c:pt idx="74">
                  <c:v> 1966-I </c:v>
                </c:pt>
                <c:pt idx="75">
                  <c:v> 1966-II </c:v>
                </c:pt>
                <c:pt idx="76">
                  <c:v> 1966-III </c:v>
                </c:pt>
                <c:pt idx="77">
                  <c:v> 1966-IV </c:v>
                </c:pt>
                <c:pt idx="78">
                  <c:v> 1967-I </c:v>
                </c:pt>
                <c:pt idx="79">
                  <c:v> 1967-II </c:v>
                </c:pt>
                <c:pt idx="80">
                  <c:v> 1967-III </c:v>
                </c:pt>
                <c:pt idx="81">
                  <c:v> 1967-IV </c:v>
                </c:pt>
                <c:pt idx="82">
                  <c:v> 1968-I </c:v>
                </c:pt>
                <c:pt idx="83">
                  <c:v> 1968-II </c:v>
                </c:pt>
                <c:pt idx="84">
                  <c:v> 1968-III </c:v>
                </c:pt>
                <c:pt idx="85">
                  <c:v> 1968-IV </c:v>
                </c:pt>
                <c:pt idx="86">
                  <c:v> 1969-I </c:v>
                </c:pt>
                <c:pt idx="87">
                  <c:v> 1969-II </c:v>
                </c:pt>
                <c:pt idx="88">
                  <c:v> 1969-III </c:v>
                </c:pt>
                <c:pt idx="89">
                  <c:v> 1969-IV </c:v>
                </c:pt>
                <c:pt idx="90">
                  <c:v> 1970-I </c:v>
                </c:pt>
                <c:pt idx="91">
                  <c:v> 1970-II </c:v>
                </c:pt>
                <c:pt idx="92">
                  <c:v> 1970-III </c:v>
                </c:pt>
                <c:pt idx="93">
                  <c:v> 1970-IV </c:v>
                </c:pt>
                <c:pt idx="94">
                  <c:v> 1971-I </c:v>
                </c:pt>
                <c:pt idx="95">
                  <c:v> 1971-II </c:v>
                </c:pt>
                <c:pt idx="96">
                  <c:v> 1971-III </c:v>
                </c:pt>
                <c:pt idx="97">
                  <c:v> 1971-IV </c:v>
                </c:pt>
                <c:pt idx="98">
                  <c:v> 1972-I </c:v>
                </c:pt>
                <c:pt idx="99">
                  <c:v> 1972-II </c:v>
                </c:pt>
                <c:pt idx="100">
                  <c:v> 1972-III </c:v>
                </c:pt>
                <c:pt idx="101">
                  <c:v> 1972-IV </c:v>
                </c:pt>
                <c:pt idx="102">
                  <c:v> 1973-I </c:v>
                </c:pt>
                <c:pt idx="103">
                  <c:v> 1973-II </c:v>
                </c:pt>
                <c:pt idx="104">
                  <c:v> 1973-III </c:v>
                </c:pt>
                <c:pt idx="105">
                  <c:v> 1973-IV </c:v>
                </c:pt>
                <c:pt idx="106">
                  <c:v> 1974-I </c:v>
                </c:pt>
                <c:pt idx="107">
                  <c:v> 1974-II </c:v>
                </c:pt>
                <c:pt idx="108">
                  <c:v> 1974-III </c:v>
                </c:pt>
                <c:pt idx="109">
                  <c:v> 1974-IV </c:v>
                </c:pt>
                <c:pt idx="110">
                  <c:v> 1975-I </c:v>
                </c:pt>
                <c:pt idx="111">
                  <c:v> 1975-II </c:v>
                </c:pt>
                <c:pt idx="112">
                  <c:v> 1975-III </c:v>
                </c:pt>
                <c:pt idx="113">
                  <c:v> 1975-IV </c:v>
                </c:pt>
                <c:pt idx="114">
                  <c:v> 1976-I </c:v>
                </c:pt>
                <c:pt idx="115">
                  <c:v> 1976-II </c:v>
                </c:pt>
                <c:pt idx="116">
                  <c:v> 1976-III </c:v>
                </c:pt>
                <c:pt idx="117">
                  <c:v> 1976-IV </c:v>
                </c:pt>
                <c:pt idx="118">
                  <c:v> 1977-I </c:v>
                </c:pt>
                <c:pt idx="119">
                  <c:v> 1977-II </c:v>
                </c:pt>
                <c:pt idx="120">
                  <c:v> 1977-III </c:v>
                </c:pt>
                <c:pt idx="121">
                  <c:v> 1977-IV </c:v>
                </c:pt>
                <c:pt idx="122">
                  <c:v> 1978-I </c:v>
                </c:pt>
                <c:pt idx="123">
                  <c:v> 1978-II </c:v>
                </c:pt>
                <c:pt idx="124">
                  <c:v> 1978-III </c:v>
                </c:pt>
                <c:pt idx="125">
                  <c:v> 1978-IV </c:v>
                </c:pt>
                <c:pt idx="126">
                  <c:v> 1979-I </c:v>
                </c:pt>
                <c:pt idx="127">
                  <c:v> 1979-II </c:v>
                </c:pt>
                <c:pt idx="128">
                  <c:v> 1979-III </c:v>
                </c:pt>
                <c:pt idx="129">
                  <c:v> 1979-IV </c:v>
                </c:pt>
                <c:pt idx="130">
                  <c:v> 1980-I </c:v>
                </c:pt>
                <c:pt idx="131">
                  <c:v> 1980-II </c:v>
                </c:pt>
                <c:pt idx="132">
                  <c:v> 1980-III </c:v>
                </c:pt>
                <c:pt idx="133">
                  <c:v> 1980-IV </c:v>
                </c:pt>
                <c:pt idx="134">
                  <c:v> 1981-I </c:v>
                </c:pt>
                <c:pt idx="135">
                  <c:v> 1981-II </c:v>
                </c:pt>
                <c:pt idx="136">
                  <c:v> 1981-III </c:v>
                </c:pt>
                <c:pt idx="137">
                  <c:v> 1981-IV </c:v>
                </c:pt>
                <c:pt idx="138">
                  <c:v> 1982-I </c:v>
                </c:pt>
                <c:pt idx="139">
                  <c:v> 1982-II </c:v>
                </c:pt>
                <c:pt idx="140">
                  <c:v> 1982-III </c:v>
                </c:pt>
                <c:pt idx="141">
                  <c:v> 1982-IV </c:v>
                </c:pt>
                <c:pt idx="142">
                  <c:v> 1983-I </c:v>
                </c:pt>
                <c:pt idx="143">
                  <c:v> 1983-II </c:v>
                </c:pt>
                <c:pt idx="144">
                  <c:v> 1983-III </c:v>
                </c:pt>
                <c:pt idx="145">
                  <c:v> 1983-IV </c:v>
                </c:pt>
                <c:pt idx="146">
                  <c:v> 1984-I </c:v>
                </c:pt>
                <c:pt idx="147">
                  <c:v> 1984-II </c:v>
                </c:pt>
                <c:pt idx="148">
                  <c:v> 1984-III </c:v>
                </c:pt>
                <c:pt idx="149">
                  <c:v> 1984-IV </c:v>
                </c:pt>
                <c:pt idx="150">
                  <c:v> 1985-I </c:v>
                </c:pt>
                <c:pt idx="151">
                  <c:v> 1985-II </c:v>
                </c:pt>
                <c:pt idx="152">
                  <c:v> 1985-III </c:v>
                </c:pt>
                <c:pt idx="153">
                  <c:v> 1985-IV </c:v>
                </c:pt>
                <c:pt idx="154">
                  <c:v> 1986-I </c:v>
                </c:pt>
                <c:pt idx="155">
                  <c:v> 1986-II </c:v>
                </c:pt>
                <c:pt idx="156">
                  <c:v> 1986-III </c:v>
                </c:pt>
                <c:pt idx="157">
                  <c:v> 1986-IV </c:v>
                </c:pt>
                <c:pt idx="158">
                  <c:v> 1987-I </c:v>
                </c:pt>
                <c:pt idx="159">
                  <c:v> 1987-II </c:v>
                </c:pt>
                <c:pt idx="160">
                  <c:v> 1987-III </c:v>
                </c:pt>
                <c:pt idx="161">
                  <c:v> 1987-IV </c:v>
                </c:pt>
                <c:pt idx="162">
                  <c:v> 1988-I </c:v>
                </c:pt>
                <c:pt idx="163">
                  <c:v> 1988-II </c:v>
                </c:pt>
                <c:pt idx="164">
                  <c:v> 1988-III </c:v>
                </c:pt>
                <c:pt idx="165">
                  <c:v> 1988-IV </c:v>
                </c:pt>
                <c:pt idx="166">
                  <c:v> 1989-I </c:v>
                </c:pt>
                <c:pt idx="167">
                  <c:v> 1989-II </c:v>
                </c:pt>
                <c:pt idx="168">
                  <c:v> 1989-III </c:v>
                </c:pt>
                <c:pt idx="169">
                  <c:v> 1989-IV </c:v>
                </c:pt>
                <c:pt idx="170">
                  <c:v> 1990-I </c:v>
                </c:pt>
                <c:pt idx="171">
                  <c:v> 1990-II </c:v>
                </c:pt>
                <c:pt idx="172">
                  <c:v> 1990-III </c:v>
                </c:pt>
                <c:pt idx="173">
                  <c:v> 1990-IV </c:v>
                </c:pt>
                <c:pt idx="174">
                  <c:v> 1991-I </c:v>
                </c:pt>
                <c:pt idx="175">
                  <c:v> 1991-II </c:v>
                </c:pt>
                <c:pt idx="176">
                  <c:v> 1991-III </c:v>
                </c:pt>
                <c:pt idx="177">
                  <c:v> 1991-IV </c:v>
                </c:pt>
                <c:pt idx="178">
                  <c:v> 1992-I </c:v>
                </c:pt>
                <c:pt idx="179">
                  <c:v> 1992-II </c:v>
                </c:pt>
                <c:pt idx="180">
                  <c:v> 1992-III </c:v>
                </c:pt>
                <c:pt idx="181">
                  <c:v> 1992-IV </c:v>
                </c:pt>
                <c:pt idx="182">
                  <c:v> 1993-I </c:v>
                </c:pt>
                <c:pt idx="183">
                  <c:v> 1993-II </c:v>
                </c:pt>
                <c:pt idx="184">
                  <c:v> 1993-III </c:v>
                </c:pt>
                <c:pt idx="185">
                  <c:v> 1993-IV </c:v>
                </c:pt>
                <c:pt idx="186">
                  <c:v> 1994-I </c:v>
                </c:pt>
                <c:pt idx="187">
                  <c:v> 1994-II </c:v>
                </c:pt>
                <c:pt idx="188">
                  <c:v> 1994-III </c:v>
                </c:pt>
                <c:pt idx="189">
                  <c:v> 1994-IV </c:v>
                </c:pt>
                <c:pt idx="190">
                  <c:v> 1995-I </c:v>
                </c:pt>
                <c:pt idx="191">
                  <c:v> 1995-II </c:v>
                </c:pt>
                <c:pt idx="192">
                  <c:v> 1995-III </c:v>
                </c:pt>
                <c:pt idx="193">
                  <c:v> 1995-IV </c:v>
                </c:pt>
                <c:pt idx="194">
                  <c:v> 1996-I </c:v>
                </c:pt>
                <c:pt idx="195">
                  <c:v> 1996-II </c:v>
                </c:pt>
                <c:pt idx="196">
                  <c:v> 1996-III </c:v>
                </c:pt>
                <c:pt idx="197">
                  <c:v> 1996-IV </c:v>
                </c:pt>
                <c:pt idx="198">
                  <c:v> 1997-I </c:v>
                </c:pt>
                <c:pt idx="199">
                  <c:v> 1997-II </c:v>
                </c:pt>
                <c:pt idx="200">
                  <c:v> 1997-III </c:v>
                </c:pt>
                <c:pt idx="201">
                  <c:v> 1997-IV </c:v>
                </c:pt>
                <c:pt idx="202">
                  <c:v> 1998-I </c:v>
                </c:pt>
                <c:pt idx="203">
                  <c:v> 1998-II </c:v>
                </c:pt>
                <c:pt idx="204">
                  <c:v> 1998-III </c:v>
                </c:pt>
                <c:pt idx="205">
                  <c:v> 1998-IV </c:v>
                </c:pt>
                <c:pt idx="206">
                  <c:v> 1999-I </c:v>
                </c:pt>
                <c:pt idx="207">
                  <c:v> 1999-II </c:v>
                </c:pt>
                <c:pt idx="208">
                  <c:v> 1999-III </c:v>
                </c:pt>
                <c:pt idx="209">
                  <c:v> 1999-IV </c:v>
                </c:pt>
                <c:pt idx="210">
                  <c:v> 2000-I </c:v>
                </c:pt>
                <c:pt idx="211">
                  <c:v> 2000-II </c:v>
                </c:pt>
                <c:pt idx="212">
                  <c:v> 2000-III </c:v>
                </c:pt>
                <c:pt idx="213">
                  <c:v> 2000-IV </c:v>
                </c:pt>
                <c:pt idx="214">
                  <c:v> 2001-I </c:v>
                </c:pt>
                <c:pt idx="215">
                  <c:v> 2001-II </c:v>
                </c:pt>
                <c:pt idx="216">
                  <c:v> 2001-III </c:v>
                </c:pt>
                <c:pt idx="217">
                  <c:v> 2001-IV </c:v>
                </c:pt>
                <c:pt idx="218">
                  <c:v> 2002-I </c:v>
                </c:pt>
                <c:pt idx="219">
                  <c:v> 2002-II </c:v>
                </c:pt>
                <c:pt idx="220">
                  <c:v> 2002-III </c:v>
                </c:pt>
                <c:pt idx="221">
                  <c:v> 2002-IV </c:v>
                </c:pt>
                <c:pt idx="222">
                  <c:v> 2003-I </c:v>
                </c:pt>
                <c:pt idx="223">
                  <c:v> 2003-II </c:v>
                </c:pt>
                <c:pt idx="224">
                  <c:v> 2003-III </c:v>
                </c:pt>
                <c:pt idx="225">
                  <c:v> 2003-IV </c:v>
                </c:pt>
                <c:pt idx="226">
                  <c:v> 2004-I </c:v>
                </c:pt>
                <c:pt idx="227">
                  <c:v> 2004-II </c:v>
                </c:pt>
                <c:pt idx="228">
                  <c:v> 2004-III </c:v>
                </c:pt>
                <c:pt idx="229">
                  <c:v> 2004-IV </c:v>
                </c:pt>
                <c:pt idx="230">
                  <c:v> 2005-I </c:v>
                </c:pt>
                <c:pt idx="231">
                  <c:v> 2005-II </c:v>
                </c:pt>
                <c:pt idx="232">
                  <c:v> 2005-III </c:v>
                </c:pt>
                <c:pt idx="233">
                  <c:v> 2005-IV </c:v>
                </c:pt>
                <c:pt idx="234">
                  <c:v> 2006-I </c:v>
                </c:pt>
                <c:pt idx="235">
                  <c:v> 2006-II </c:v>
                </c:pt>
                <c:pt idx="236">
                  <c:v> 2006-III </c:v>
                </c:pt>
                <c:pt idx="237">
                  <c:v> 2006-IV </c:v>
                </c:pt>
                <c:pt idx="238">
                  <c:v> 2007-I </c:v>
                </c:pt>
                <c:pt idx="239">
                  <c:v> 2007-II </c:v>
                </c:pt>
                <c:pt idx="240">
                  <c:v> 2007-III </c:v>
                </c:pt>
                <c:pt idx="241">
                  <c:v> 2007-IV </c:v>
                </c:pt>
                <c:pt idx="242">
                  <c:v> 2008-I </c:v>
                </c:pt>
                <c:pt idx="243">
                  <c:v> 2008-II </c:v>
                </c:pt>
                <c:pt idx="244">
                  <c:v> 2008-III </c:v>
                </c:pt>
                <c:pt idx="245">
                  <c:v>2008-IV</c:v>
                </c:pt>
                <c:pt idx="246">
                  <c:v>2009-I</c:v>
                </c:pt>
                <c:pt idx="247">
                  <c:v>2009-II</c:v>
                </c:pt>
                <c:pt idx="248">
                  <c:v>2009-III</c:v>
                </c:pt>
                <c:pt idx="249">
                  <c:v>2009-IV</c:v>
                </c:pt>
              </c:strCache>
            </c:strRef>
          </c:cat>
          <c:val>
            <c:numRef>
              <c:f>LaborProductivity!$I$5:$I$254</c:f>
              <c:numCache>
                <c:formatCode>0.0</c:formatCode>
                <c:ptCount val="250"/>
                <c:pt idx="0">
                  <c:v>89.75587071477365</c:v>
                </c:pt>
                <c:pt idx="1">
                  <c:v>94.799633257907047</c:v>
                </c:pt>
                <c:pt idx="2">
                  <c:v>96.038395445414011</c:v>
                </c:pt>
                <c:pt idx="3">
                  <c:v>96.209565432179204</c:v>
                </c:pt>
                <c:pt idx="4">
                  <c:v>95.956880508227357</c:v>
                </c:pt>
                <c:pt idx="5">
                  <c:v>95.800881741643863</c:v>
                </c:pt>
                <c:pt idx="6">
                  <c:v>95.005967387707656</c:v>
                </c:pt>
                <c:pt idx="7">
                  <c:v>94.320583953866105</c:v>
                </c:pt>
                <c:pt idx="8">
                  <c:v>97.473414482123331</c:v>
                </c:pt>
                <c:pt idx="9">
                  <c:v>95.545519338255332</c:v>
                </c:pt>
                <c:pt idx="10">
                  <c:v>98.416563647701366</c:v>
                </c:pt>
                <c:pt idx="11">
                  <c:v>99.015984905259558</c:v>
                </c:pt>
                <c:pt idx="12">
                  <c:v>102.47187092259129</c:v>
                </c:pt>
                <c:pt idx="13">
                  <c:v>100.9947219176682</c:v>
                </c:pt>
                <c:pt idx="14">
                  <c:v>100.81943114211364</c:v>
                </c:pt>
                <c:pt idx="15">
                  <c:v>100.56828263924871</c:v>
                </c:pt>
                <c:pt idx="16">
                  <c:v>98.861744136284727</c:v>
                </c:pt>
                <c:pt idx="17">
                  <c:v>101.50742216836208</c:v>
                </c:pt>
                <c:pt idx="18">
                  <c:v>101.2470477220005</c:v>
                </c:pt>
                <c:pt idx="19">
                  <c:v>101.35375106383381</c:v>
                </c:pt>
                <c:pt idx="20">
                  <c:v>100.76044072089539</c:v>
                </c:pt>
                <c:pt idx="21">
                  <c:v>102.66865461876577</c:v>
                </c:pt>
                <c:pt idx="22">
                  <c:v>103.62879857706197</c:v>
                </c:pt>
                <c:pt idx="23">
                  <c:v>104.07388069137133</c:v>
                </c:pt>
                <c:pt idx="24">
                  <c:v>102.47661713583574</c:v>
                </c:pt>
                <c:pt idx="25">
                  <c:v>102.22983372061489</c:v>
                </c:pt>
                <c:pt idx="26">
                  <c:v>102.04679137488807</c:v>
                </c:pt>
                <c:pt idx="27">
                  <c:v>102.64198419761772</c:v>
                </c:pt>
                <c:pt idx="28">
                  <c:v>112.34686724578199</c:v>
                </c:pt>
                <c:pt idx="29">
                  <c:v>105.16242982110708</c:v>
                </c:pt>
                <c:pt idx="30">
                  <c:v>106.24582746706412</c:v>
                </c:pt>
                <c:pt idx="31">
                  <c:v>106.69408230469296</c:v>
                </c:pt>
                <c:pt idx="32">
                  <c:v>105.96009056185214</c:v>
                </c:pt>
                <c:pt idx="33">
                  <c:v>105.11179223643181</c:v>
                </c:pt>
                <c:pt idx="34">
                  <c:v>104.40916998204857</c:v>
                </c:pt>
                <c:pt idx="35">
                  <c:v>103.84131091595366</c:v>
                </c:pt>
                <c:pt idx="36">
                  <c:v>103.22093014222401</c:v>
                </c:pt>
                <c:pt idx="37">
                  <c:v>104.53997217300524</c:v>
                </c:pt>
                <c:pt idx="38">
                  <c:v>104.41132540672548</c:v>
                </c:pt>
                <c:pt idx="39">
                  <c:v>104.48631682388402</c:v>
                </c:pt>
                <c:pt idx="40">
                  <c:v>105.25905408600616</c:v>
                </c:pt>
                <c:pt idx="41">
                  <c:v>105.48023406023354</c:v>
                </c:pt>
                <c:pt idx="42">
                  <c:v>103.78249344639283</c:v>
                </c:pt>
                <c:pt idx="43">
                  <c:v>104.32423142363308</c:v>
                </c:pt>
                <c:pt idx="44">
                  <c:v>106.15231911109757</c:v>
                </c:pt>
                <c:pt idx="45">
                  <c:v>105.74745120243601</c:v>
                </c:pt>
                <c:pt idx="46">
                  <c:v>107.03601688413518</c:v>
                </c:pt>
                <c:pt idx="47">
                  <c:v>107.96510891298186</c:v>
                </c:pt>
                <c:pt idx="48">
                  <c:v>107.25013539408985</c:v>
                </c:pt>
                <c:pt idx="49">
                  <c:v>107.42335805634649</c:v>
                </c:pt>
                <c:pt idx="50">
                  <c:v>109.78757142893333</c:v>
                </c:pt>
                <c:pt idx="51">
                  <c:v>107.25126848785163</c:v>
                </c:pt>
                <c:pt idx="52">
                  <c:v>105.71102971792729</c:v>
                </c:pt>
                <c:pt idx="53">
                  <c:v>104.89725161058965</c:v>
                </c:pt>
                <c:pt idx="54">
                  <c:v>104.57583701862573</c:v>
                </c:pt>
                <c:pt idx="55">
                  <c:v>107.24594948922932</c:v>
                </c:pt>
                <c:pt idx="56">
                  <c:v>108.15561646428131</c:v>
                </c:pt>
                <c:pt idx="57">
                  <c:v>107.75370490141269</c:v>
                </c:pt>
                <c:pt idx="58">
                  <c:v>109.42249688299266</c:v>
                </c:pt>
                <c:pt idx="59">
                  <c:v>109.07015326196394</c:v>
                </c:pt>
                <c:pt idx="60">
                  <c:v>109.56949152241704</c:v>
                </c:pt>
                <c:pt idx="61">
                  <c:v>109.48654861019411</c:v>
                </c:pt>
                <c:pt idx="62">
                  <c:v>109.98700228579841</c:v>
                </c:pt>
                <c:pt idx="63">
                  <c:v>110.50022963210589</c:v>
                </c:pt>
                <c:pt idx="64">
                  <c:v>111.59566242194046</c:v>
                </c:pt>
                <c:pt idx="65">
                  <c:v>110.82284060798781</c:v>
                </c:pt>
                <c:pt idx="66">
                  <c:v>112.81856196331897</c:v>
                </c:pt>
                <c:pt idx="67">
                  <c:v>111.73632199208292</c:v>
                </c:pt>
                <c:pt idx="68">
                  <c:v>112.8335636222814</c:v>
                </c:pt>
                <c:pt idx="69">
                  <c:v>112.74201986179403</c:v>
                </c:pt>
                <c:pt idx="70">
                  <c:v>112.86583507271561</c:v>
                </c:pt>
                <c:pt idx="71">
                  <c:v>113.53527853572642</c:v>
                </c:pt>
                <c:pt idx="72">
                  <c:v>114.12272339477163</c:v>
                </c:pt>
                <c:pt idx="73">
                  <c:v>115.40772675674805</c:v>
                </c:pt>
                <c:pt idx="74">
                  <c:v>116.71175344769773</c:v>
                </c:pt>
                <c:pt idx="75">
                  <c:v>115.75498330092873</c:v>
                </c:pt>
                <c:pt idx="76">
                  <c:v>114.98606747616414</c:v>
                </c:pt>
                <c:pt idx="77">
                  <c:v>115.97432853789917</c:v>
                </c:pt>
                <c:pt idx="78">
                  <c:v>116.3086195312525</c:v>
                </c:pt>
                <c:pt idx="79">
                  <c:v>116.53395794191381</c:v>
                </c:pt>
                <c:pt idx="80">
                  <c:v>115.96484093300907</c:v>
                </c:pt>
                <c:pt idx="81">
                  <c:v>114.97108065611377</c:v>
                </c:pt>
                <c:pt idx="82">
                  <c:v>117.37332260262978</c:v>
                </c:pt>
                <c:pt idx="83">
                  <c:v>119.14781179828653</c:v>
                </c:pt>
                <c:pt idx="84">
                  <c:v>117.77344244408556</c:v>
                </c:pt>
                <c:pt idx="85">
                  <c:v>117.27544062140861</c:v>
                </c:pt>
                <c:pt idx="86">
                  <c:v>117.78464994676227</c:v>
                </c:pt>
                <c:pt idx="87">
                  <c:v>117.08403904359439</c:v>
                </c:pt>
                <c:pt idx="88">
                  <c:v>117.12132518627108</c:v>
                </c:pt>
                <c:pt idx="89">
                  <c:v>115.5995476118255</c:v>
                </c:pt>
                <c:pt idx="90">
                  <c:v>115.11490836424967</c:v>
                </c:pt>
                <c:pt idx="91">
                  <c:v>115.23993929934417</c:v>
                </c:pt>
                <c:pt idx="92">
                  <c:v>116.56041214277546</c:v>
                </c:pt>
                <c:pt idx="93">
                  <c:v>115.6442594290283</c:v>
                </c:pt>
                <c:pt idx="94">
                  <c:v>117.7053448491165</c:v>
                </c:pt>
                <c:pt idx="95">
                  <c:v>118.02011452697595</c:v>
                </c:pt>
                <c:pt idx="96">
                  <c:v>118.53729743977475</c:v>
                </c:pt>
                <c:pt idx="97">
                  <c:v>116.58856418681518</c:v>
                </c:pt>
                <c:pt idx="98">
                  <c:v>116.42643982877883</c:v>
                </c:pt>
                <c:pt idx="99">
                  <c:v>117.98506612731651</c:v>
                </c:pt>
                <c:pt idx="100">
                  <c:v>118.01985231199572</c:v>
                </c:pt>
                <c:pt idx="101">
                  <c:v>118.94263674593614</c:v>
                </c:pt>
                <c:pt idx="102">
                  <c:v>120.79122265220714</c:v>
                </c:pt>
                <c:pt idx="103">
                  <c:v>119.40396184787834</c:v>
                </c:pt>
                <c:pt idx="104">
                  <c:v>117.59648471092478</c:v>
                </c:pt>
                <c:pt idx="105">
                  <c:v>117.58303179868597</c:v>
                </c:pt>
                <c:pt idx="106">
                  <c:v>115.90341570236733</c:v>
                </c:pt>
                <c:pt idx="107">
                  <c:v>117.28641311876926</c:v>
                </c:pt>
                <c:pt idx="108">
                  <c:v>114.17684685551895</c:v>
                </c:pt>
                <c:pt idx="109">
                  <c:v>114.23470677597969</c:v>
                </c:pt>
                <c:pt idx="110">
                  <c:v>114.29414254039123</c:v>
                </c:pt>
                <c:pt idx="111">
                  <c:v>114.55220811549501</c:v>
                </c:pt>
                <c:pt idx="112">
                  <c:v>116.36642944253262</c:v>
                </c:pt>
                <c:pt idx="113">
                  <c:v>115.5970369640859</c:v>
                </c:pt>
                <c:pt idx="114">
                  <c:v>115.71023271385461</c:v>
                </c:pt>
                <c:pt idx="115">
                  <c:v>116.2181845763788</c:v>
                </c:pt>
                <c:pt idx="116">
                  <c:v>113.40043341107251</c:v>
                </c:pt>
                <c:pt idx="117">
                  <c:v>112.72609161384692</c:v>
                </c:pt>
                <c:pt idx="118">
                  <c:v>112.51787209989573</c:v>
                </c:pt>
                <c:pt idx="119">
                  <c:v>112.13947607971831</c:v>
                </c:pt>
                <c:pt idx="120">
                  <c:v>112.87669736194161</c:v>
                </c:pt>
                <c:pt idx="121">
                  <c:v>111.48289236567621</c:v>
                </c:pt>
                <c:pt idx="122">
                  <c:v>110.37110794542431</c:v>
                </c:pt>
                <c:pt idx="123">
                  <c:v>110.39416598820371</c:v>
                </c:pt>
                <c:pt idx="124">
                  <c:v>111.06068349391238</c:v>
                </c:pt>
                <c:pt idx="125">
                  <c:v>110.97926456770308</c:v>
                </c:pt>
                <c:pt idx="126">
                  <c:v>110.08954128334206</c:v>
                </c:pt>
                <c:pt idx="127">
                  <c:v>110.28415023328813</c:v>
                </c:pt>
                <c:pt idx="128">
                  <c:v>108.36226300327876</c:v>
                </c:pt>
                <c:pt idx="129">
                  <c:v>107.80983420415792</c:v>
                </c:pt>
                <c:pt idx="130">
                  <c:v>108.30297366048329</c:v>
                </c:pt>
                <c:pt idx="131">
                  <c:v>107.02275111746764</c:v>
                </c:pt>
                <c:pt idx="132">
                  <c:v>106.84232485833631</c:v>
                </c:pt>
                <c:pt idx="133">
                  <c:v>106.99243070217494</c:v>
                </c:pt>
                <c:pt idx="134">
                  <c:v>107.38673277389796</c:v>
                </c:pt>
                <c:pt idx="135">
                  <c:v>107.14976554038904</c:v>
                </c:pt>
                <c:pt idx="136">
                  <c:v>106.92691129319651</c:v>
                </c:pt>
                <c:pt idx="137">
                  <c:v>106.04977569064246</c:v>
                </c:pt>
                <c:pt idx="138">
                  <c:v>105.46211685004954</c:v>
                </c:pt>
                <c:pt idx="139">
                  <c:v>104.51996842811589</c:v>
                </c:pt>
                <c:pt idx="140">
                  <c:v>104.39471711179888</c:v>
                </c:pt>
                <c:pt idx="141">
                  <c:v>104.29301343880522</c:v>
                </c:pt>
                <c:pt idx="142">
                  <c:v>104.4853984494066</c:v>
                </c:pt>
                <c:pt idx="143">
                  <c:v>104.91294030701268</c:v>
                </c:pt>
                <c:pt idx="144">
                  <c:v>104.69225579420689</c:v>
                </c:pt>
                <c:pt idx="145">
                  <c:v>104.79343139750313</c:v>
                </c:pt>
                <c:pt idx="146">
                  <c:v>104.62143136173087</c:v>
                </c:pt>
                <c:pt idx="147">
                  <c:v>104.0015817274907</c:v>
                </c:pt>
                <c:pt idx="148">
                  <c:v>104.08890587136833</c:v>
                </c:pt>
                <c:pt idx="149">
                  <c:v>104.02288895203115</c:v>
                </c:pt>
                <c:pt idx="150">
                  <c:v>103.76893017386189</c:v>
                </c:pt>
                <c:pt idx="151">
                  <c:v>103.69098133636214</c:v>
                </c:pt>
                <c:pt idx="152">
                  <c:v>104.1261267214138</c:v>
                </c:pt>
                <c:pt idx="153">
                  <c:v>103.29010009178769</c:v>
                </c:pt>
                <c:pt idx="154">
                  <c:v>103.43141575054892</c:v>
                </c:pt>
                <c:pt idx="155">
                  <c:v>102.59222388045595</c:v>
                </c:pt>
                <c:pt idx="156">
                  <c:v>102.44425230006917</c:v>
                </c:pt>
                <c:pt idx="157">
                  <c:v>101.70957933969127</c:v>
                </c:pt>
                <c:pt idx="158">
                  <c:v>100.81456771363253</c:v>
                </c:pt>
                <c:pt idx="159">
                  <c:v>101.94278878613845</c:v>
                </c:pt>
                <c:pt idx="160">
                  <c:v>102.13653819425875</c:v>
                </c:pt>
                <c:pt idx="161">
                  <c:v>100.96527697630751</c:v>
                </c:pt>
                <c:pt idx="162">
                  <c:v>100.30064281566038</c:v>
                </c:pt>
                <c:pt idx="163">
                  <c:v>99.997472580149619</c:v>
                </c:pt>
                <c:pt idx="164">
                  <c:v>99.859092701863474</c:v>
                </c:pt>
                <c:pt idx="165">
                  <c:v>100.20512957098717</c:v>
                </c:pt>
                <c:pt idx="166">
                  <c:v>100</c:v>
                </c:pt>
                <c:pt idx="167">
                  <c:v>99.673056658984805</c:v>
                </c:pt>
                <c:pt idx="168">
                  <c:v>99.496214893647974</c:v>
                </c:pt>
                <c:pt idx="169">
                  <c:v>98.71916093524149</c:v>
                </c:pt>
                <c:pt idx="170">
                  <c:v>98.749924261045194</c:v>
                </c:pt>
                <c:pt idx="171">
                  <c:v>99.71686113842631</c:v>
                </c:pt>
                <c:pt idx="172">
                  <c:v>98.070723441724127</c:v>
                </c:pt>
                <c:pt idx="173">
                  <c:v>97.539767580637033</c:v>
                </c:pt>
                <c:pt idx="174">
                  <c:v>97.421674637545877</c:v>
                </c:pt>
                <c:pt idx="175">
                  <c:v>97.489729137268398</c:v>
                </c:pt>
                <c:pt idx="176">
                  <c:v>97.728605944645849</c:v>
                </c:pt>
                <c:pt idx="177">
                  <c:v>97.482870219867507</c:v>
                </c:pt>
                <c:pt idx="178">
                  <c:v>97.542963547700808</c:v>
                </c:pt>
                <c:pt idx="179">
                  <c:v>98.720310084548458</c:v>
                </c:pt>
                <c:pt idx="180">
                  <c:v>98.691236000528605</c:v>
                </c:pt>
                <c:pt idx="181">
                  <c:v>98.969532323790744</c:v>
                </c:pt>
                <c:pt idx="182">
                  <c:v>97.927939680289938</c:v>
                </c:pt>
                <c:pt idx="183">
                  <c:v>97.364435020797558</c:v>
                </c:pt>
                <c:pt idx="184">
                  <c:v>97.037319214224482</c:v>
                </c:pt>
                <c:pt idx="185">
                  <c:v>97.085817642077572</c:v>
                </c:pt>
                <c:pt idx="186">
                  <c:v>97.976699866117727</c:v>
                </c:pt>
                <c:pt idx="187">
                  <c:v>96.843856527536246</c:v>
                </c:pt>
                <c:pt idx="188">
                  <c:v>96.88248196522899</c:v>
                </c:pt>
                <c:pt idx="189">
                  <c:v>97.260127081722288</c:v>
                </c:pt>
                <c:pt idx="190">
                  <c:v>95.976092364631484</c:v>
                </c:pt>
                <c:pt idx="191">
                  <c:v>96.854953927894854</c:v>
                </c:pt>
                <c:pt idx="192">
                  <c:v>95.76997266499221</c:v>
                </c:pt>
                <c:pt idx="193">
                  <c:v>95.863060961585347</c:v>
                </c:pt>
                <c:pt idx="194">
                  <c:v>97.226191340136907</c:v>
                </c:pt>
                <c:pt idx="195">
                  <c:v>96.845318750573412</c:v>
                </c:pt>
                <c:pt idx="196">
                  <c:v>95.80845428316394</c:v>
                </c:pt>
                <c:pt idx="197">
                  <c:v>95.852126139025401</c:v>
                </c:pt>
                <c:pt idx="198">
                  <c:v>95.718575935290858</c:v>
                </c:pt>
                <c:pt idx="199">
                  <c:v>95.527010523145634</c:v>
                </c:pt>
                <c:pt idx="200">
                  <c:v>96.111774676854878</c:v>
                </c:pt>
                <c:pt idx="201">
                  <c:v>96.119355927684552</c:v>
                </c:pt>
                <c:pt idx="202">
                  <c:v>95.859329362242036</c:v>
                </c:pt>
                <c:pt idx="203">
                  <c:v>96.506422411316038</c:v>
                </c:pt>
                <c:pt idx="204">
                  <c:v>96.375433794227206</c:v>
                </c:pt>
                <c:pt idx="205">
                  <c:v>96.960233142406267</c:v>
                </c:pt>
                <c:pt idx="206">
                  <c:v>97.078858963870019</c:v>
                </c:pt>
                <c:pt idx="207">
                  <c:v>96.778282672052356</c:v>
                </c:pt>
                <c:pt idx="208">
                  <c:v>97.852558149959904</c:v>
                </c:pt>
                <c:pt idx="209">
                  <c:v>97.909707751407595</c:v>
                </c:pt>
                <c:pt idx="210">
                  <c:v>96.112824885947106</c:v>
                </c:pt>
                <c:pt idx="211">
                  <c:v>97.147603884334728</c:v>
                </c:pt>
                <c:pt idx="212">
                  <c:v>96.882398481750101</c:v>
                </c:pt>
                <c:pt idx="213">
                  <c:v>96.81003885387895</c:v>
                </c:pt>
                <c:pt idx="214">
                  <c:v>96.493734953762257</c:v>
                </c:pt>
                <c:pt idx="215">
                  <c:v>97.542793250650945</c:v>
                </c:pt>
                <c:pt idx="216">
                  <c:v>96.72328481292972</c:v>
                </c:pt>
                <c:pt idx="217">
                  <c:v>97.087576718352125</c:v>
                </c:pt>
                <c:pt idx="218">
                  <c:v>97.536457766218703</c:v>
                </c:pt>
                <c:pt idx="219">
                  <c:v>97.043678718532419</c:v>
                </c:pt>
                <c:pt idx="220">
                  <c:v>97.100929185530021</c:v>
                </c:pt>
                <c:pt idx="221">
                  <c:v>96.809065189599451</c:v>
                </c:pt>
                <c:pt idx="222">
                  <c:v>96.355079425703423</c:v>
                </c:pt>
                <c:pt idx="223">
                  <c:v>96.396399967885671</c:v>
                </c:pt>
                <c:pt idx="224">
                  <c:v>97.873239708624695</c:v>
                </c:pt>
                <c:pt idx="225">
                  <c:v>97.533507807200024</c:v>
                </c:pt>
                <c:pt idx="226">
                  <c:v>97.207910527322269</c:v>
                </c:pt>
                <c:pt idx="227">
                  <c:v>97.595590334868902</c:v>
                </c:pt>
                <c:pt idx="228">
                  <c:v>97.381975946212918</c:v>
                </c:pt>
                <c:pt idx="229">
                  <c:v>97.165730447918193</c:v>
                </c:pt>
                <c:pt idx="230">
                  <c:v>97.22119051640567</c:v>
                </c:pt>
                <c:pt idx="231">
                  <c:v>96.227379193713375</c:v>
                </c:pt>
                <c:pt idx="232">
                  <c:v>95.98198033148266</c:v>
                </c:pt>
                <c:pt idx="233">
                  <c:v>95.94544397111774</c:v>
                </c:pt>
                <c:pt idx="234">
                  <c:v>96.082120228960733</c:v>
                </c:pt>
                <c:pt idx="235">
                  <c:v>96.136824387135817</c:v>
                </c:pt>
                <c:pt idx="236">
                  <c:v>94.248635590431633</c:v>
                </c:pt>
                <c:pt idx="237">
                  <c:v>94.077311037787311</c:v>
                </c:pt>
                <c:pt idx="238">
                  <c:v>94.088301270652522</c:v>
                </c:pt>
                <c:pt idx="239">
                  <c:v>94.495171601937272</c:v>
                </c:pt>
                <c:pt idx="240">
                  <c:v>94.396696521892409</c:v>
                </c:pt>
                <c:pt idx="241">
                  <c:v>94.151347760902681</c:v>
                </c:pt>
                <c:pt idx="242">
                  <c:v>93.869377690165905</c:v>
                </c:pt>
                <c:pt idx="243">
                  <c:v>93.966881361373567</c:v>
                </c:pt>
                <c:pt idx="244">
                  <c:v>93.718125498768387</c:v>
                </c:pt>
                <c:pt idx="245">
                  <c:v>93.484971433828647</c:v>
                </c:pt>
                <c:pt idx="246">
                  <c:v>93.37528060270904</c:v>
                </c:pt>
                <c:pt idx="247">
                  <c:v>94.883993575849786</c:v>
                </c:pt>
                <c:pt idx="248">
                  <c:v>97.586867198214563</c:v>
                </c:pt>
              </c:numCache>
            </c:numRef>
          </c:val>
        </c:ser>
        <c:marker val="1"/>
        <c:axId val="190397440"/>
        <c:axId val="191140608"/>
      </c:lineChart>
      <c:catAx>
        <c:axId val="190397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1140608"/>
        <c:crosses val="autoZero"/>
        <c:auto val="1"/>
        <c:lblAlgn val="ctr"/>
        <c:lblOffset val="100"/>
        <c:tickLblSkip val="40"/>
        <c:tickMarkSkip val="40"/>
      </c:catAx>
      <c:valAx>
        <c:axId val="191140608"/>
        <c:scaling>
          <c:orientation val="minMax"/>
          <c:max val="130"/>
          <c:min val="9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0397440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71698113207544E-2"/>
          <c:y val="3.9151712887438822E-2"/>
          <c:w val="0.87236403995560452"/>
          <c:h val="0.85154975530179855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LaborProductivity!$B$171:$B$254</c:f>
              <c:strCache>
                <c:ptCount val="84"/>
                <c:pt idx="0">
                  <c:v> 1989-I </c:v>
                </c:pt>
                <c:pt idx="1">
                  <c:v> 1989-II </c:v>
                </c:pt>
                <c:pt idx="2">
                  <c:v> 1989-III </c:v>
                </c:pt>
                <c:pt idx="3">
                  <c:v> 1989-IV </c:v>
                </c:pt>
                <c:pt idx="4">
                  <c:v> 1990-I </c:v>
                </c:pt>
                <c:pt idx="5">
                  <c:v> 1990-II </c:v>
                </c:pt>
                <c:pt idx="6">
                  <c:v> 1990-III </c:v>
                </c:pt>
                <c:pt idx="7">
                  <c:v> 1990-IV </c:v>
                </c:pt>
                <c:pt idx="8">
                  <c:v> 1991-I </c:v>
                </c:pt>
                <c:pt idx="9">
                  <c:v> 1991-II </c:v>
                </c:pt>
                <c:pt idx="10">
                  <c:v> 1991-III </c:v>
                </c:pt>
                <c:pt idx="11">
                  <c:v> 1991-IV </c:v>
                </c:pt>
                <c:pt idx="12">
                  <c:v> 1992-I </c:v>
                </c:pt>
                <c:pt idx="13">
                  <c:v> 1992-II </c:v>
                </c:pt>
                <c:pt idx="14">
                  <c:v> 1992-III </c:v>
                </c:pt>
                <c:pt idx="15">
                  <c:v> 1992-IV </c:v>
                </c:pt>
                <c:pt idx="16">
                  <c:v> 1993-I </c:v>
                </c:pt>
                <c:pt idx="17">
                  <c:v> 1993-II </c:v>
                </c:pt>
                <c:pt idx="18">
                  <c:v> 1993-III </c:v>
                </c:pt>
                <c:pt idx="19">
                  <c:v> 1993-IV </c:v>
                </c:pt>
                <c:pt idx="20">
                  <c:v> 1994-I </c:v>
                </c:pt>
                <c:pt idx="21">
                  <c:v> 1994-II </c:v>
                </c:pt>
                <c:pt idx="22">
                  <c:v> 1994-III </c:v>
                </c:pt>
                <c:pt idx="23">
                  <c:v> 1994-IV </c:v>
                </c:pt>
                <c:pt idx="24">
                  <c:v> 1995-I </c:v>
                </c:pt>
                <c:pt idx="25">
                  <c:v> 1995-II </c:v>
                </c:pt>
                <c:pt idx="26">
                  <c:v> 1995-III </c:v>
                </c:pt>
                <c:pt idx="27">
                  <c:v> 1995-IV </c:v>
                </c:pt>
                <c:pt idx="28">
                  <c:v> 1996-I </c:v>
                </c:pt>
                <c:pt idx="29">
                  <c:v> 1996-II </c:v>
                </c:pt>
                <c:pt idx="30">
                  <c:v> 1996-III </c:v>
                </c:pt>
                <c:pt idx="31">
                  <c:v> 1996-IV </c:v>
                </c:pt>
                <c:pt idx="32">
                  <c:v> 1997-I </c:v>
                </c:pt>
                <c:pt idx="33">
                  <c:v> 1997-II </c:v>
                </c:pt>
                <c:pt idx="34">
                  <c:v> 1997-III </c:v>
                </c:pt>
                <c:pt idx="35">
                  <c:v> 1997-IV </c:v>
                </c:pt>
                <c:pt idx="36">
                  <c:v> 1998-I </c:v>
                </c:pt>
                <c:pt idx="37">
                  <c:v> 1998-II </c:v>
                </c:pt>
                <c:pt idx="38">
                  <c:v> 1998-III </c:v>
                </c:pt>
                <c:pt idx="39">
                  <c:v> 1998-IV </c:v>
                </c:pt>
                <c:pt idx="40">
                  <c:v> 1999-I </c:v>
                </c:pt>
                <c:pt idx="41">
                  <c:v> 1999-II </c:v>
                </c:pt>
                <c:pt idx="42">
                  <c:v> 1999-III </c:v>
                </c:pt>
                <c:pt idx="43">
                  <c:v> 1999-IV </c:v>
                </c:pt>
                <c:pt idx="44">
                  <c:v> 2000-I </c:v>
                </c:pt>
                <c:pt idx="45">
                  <c:v> 2000-II </c:v>
                </c:pt>
                <c:pt idx="46">
                  <c:v> 2000-III </c:v>
                </c:pt>
                <c:pt idx="47">
                  <c:v> 2000-IV </c:v>
                </c:pt>
                <c:pt idx="48">
                  <c:v> 2001-I </c:v>
                </c:pt>
                <c:pt idx="49">
                  <c:v> 2001-II </c:v>
                </c:pt>
                <c:pt idx="50">
                  <c:v> 2001-III </c:v>
                </c:pt>
                <c:pt idx="51">
                  <c:v> 2001-IV </c:v>
                </c:pt>
                <c:pt idx="52">
                  <c:v> 2002-I </c:v>
                </c:pt>
                <c:pt idx="53">
                  <c:v> 2002-II </c:v>
                </c:pt>
                <c:pt idx="54">
                  <c:v> 2002-III </c:v>
                </c:pt>
                <c:pt idx="55">
                  <c:v> 2002-IV </c:v>
                </c:pt>
                <c:pt idx="56">
                  <c:v> 2003-I </c:v>
                </c:pt>
                <c:pt idx="57">
                  <c:v> 2003-II </c:v>
                </c:pt>
                <c:pt idx="58">
                  <c:v> 2003-III </c:v>
                </c:pt>
                <c:pt idx="59">
                  <c:v> 2003-IV </c:v>
                </c:pt>
                <c:pt idx="60">
                  <c:v> 2004-I </c:v>
                </c:pt>
                <c:pt idx="61">
                  <c:v> 2004-II </c:v>
                </c:pt>
                <c:pt idx="62">
                  <c:v> 2004-III </c:v>
                </c:pt>
                <c:pt idx="63">
                  <c:v> 2004-IV </c:v>
                </c:pt>
                <c:pt idx="64">
                  <c:v> 2005-I </c:v>
                </c:pt>
                <c:pt idx="65">
                  <c:v> 2005-II </c:v>
                </c:pt>
                <c:pt idx="66">
                  <c:v> 2005-III </c:v>
                </c:pt>
                <c:pt idx="67">
                  <c:v> 2005-IV </c:v>
                </c:pt>
                <c:pt idx="68">
                  <c:v> 2006-I </c:v>
                </c:pt>
                <c:pt idx="69">
                  <c:v> 2006-II </c:v>
                </c:pt>
                <c:pt idx="70">
                  <c:v> 2006-III </c:v>
                </c:pt>
                <c:pt idx="71">
                  <c:v> 2006-IV </c:v>
                </c:pt>
                <c:pt idx="72">
                  <c:v> 2007-I </c:v>
                </c:pt>
                <c:pt idx="73">
                  <c:v> 2007-II </c:v>
                </c:pt>
                <c:pt idx="74">
                  <c:v> 2007-III </c:v>
                </c:pt>
                <c:pt idx="75">
                  <c:v> 2007-IV </c:v>
                </c:pt>
                <c:pt idx="76">
                  <c:v> 2008-I </c:v>
                </c:pt>
                <c:pt idx="77">
                  <c:v> 2008-II </c:v>
                </c:pt>
                <c:pt idx="78">
                  <c:v> 2008-III </c:v>
                </c:pt>
                <c:pt idx="79">
                  <c:v>2008-IV</c:v>
                </c:pt>
                <c:pt idx="80">
                  <c:v>2009-I</c:v>
                </c:pt>
                <c:pt idx="81">
                  <c:v>2009-II</c:v>
                </c:pt>
                <c:pt idx="82">
                  <c:v>2009-III</c:v>
                </c:pt>
                <c:pt idx="83">
                  <c:v>2009-IV</c:v>
                </c:pt>
              </c:strCache>
            </c:strRef>
          </c:cat>
          <c:val>
            <c:numRef>
              <c:f>LaborProductivity!$I$171:$I$254</c:f>
              <c:numCache>
                <c:formatCode>0.0</c:formatCode>
                <c:ptCount val="84"/>
                <c:pt idx="0">
                  <c:v>100</c:v>
                </c:pt>
                <c:pt idx="1">
                  <c:v>99.673056658984805</c:v>
                </c:pt>
                <c:pt idx="2">
                  <c:v>99.496214893647974</c:v>
                </c:pt>
                <c:pt idx="3">
                  <c:v>98.71916093524149</c:v>
                </c:pt>
                <c:pt idx="4">
                  <c:v>98.749924261045194</c:v>
                </c:pt>
                <c:pt idx="5">
                  <c:v>99.71686113842631</c:v>
                </c:pt>
                <c:pt idx="6">
                  <c:v>98.070723441724127</c:v>
                </c:pt>
                <c:pt idx="7">
                  <c:v>97.539767580637033</c:v>
                </c:pt>
                <c:pt idx="8">
                  <c:v>97.421674637545877</c:v>
                </c:pt>
                <c:pt idx="9">
                  <c:v>97.489729137268398</c:v>
                </c:pt>
                <c:pt idx="10">
                  <c:v>97.728605944645849</c:v>
                </c:pt>
                <c:pt idx="11">
                  <c:v>97.482870219867507</c:v>
                </c:pt>
                <c:pt idx="12">
                  <c:v>97.542963547700808</c:v>
                </c:pt>
                <c:pt idx="13">
                  <c:v>98.720310084548458</c:v>
                </c:pt>
                <c:pt idx="14">
                  <c:v>98.691236000528605</c:v>
                </c:pt>
                <c:pt idx="15">
                  <c:v>98.969532323790744</c:v>
                </c:pt>
                <c:pt idx="16">
                  <c:v>97.927939680289938</c:v>
                </c:pt>
                <c:pt idx="17">
                  <c:v>97.364435020797558</c:v>
                </c:pt>
                <c:pt idx="18">
                  <c:v>97.037319214224482</c:v>
                </c:pt>
                <c:pt idx="19">
                  <c:v>97.085817642077572</c:v>
                </c:pt>
                <c:pt idx="20">
                  <c:v>97.976699866117727</c:v>
                </c:pt>
                <c:pt idx="21">
                  <c:v>96.843856527536246</c:v>
                </c:pt>
                <c:pt idx="22">
                  <c:v>96.88248196522899</c:v>
                </c:pt>
                <c:pt idx="23">
                  <c:v>97.260127081722288</c:v>
                </c:pt>
                <c:pt idx="24">
                  <c:v>95.976092364631484</c:v>
                </c:pt>
                <c:pt idx="25">
                  <c:v>96.854953927894854</c:v>
                </c:pt>
                <c:pt idx="26">
                  <c:v>95.76997266499221</c:v>
                </c:pt>
                <c:pt idx="27">
                  <c:v>95.863060961585347</c:v>
                </c:pt>
                <c:pt idx="28">
                  <c:v>97.226191340136907</c:v>
                </c:pt>
                <c:pt idx="29">
                  <c:v>96.845318750573412</c:v>
                </c:pt>
                <c:pt idx="30">
                  <c:v>95.80845428316394</c:v>
                </c:pt>
                <c:pt idx="31">
                  <c:v>95.852126139025401</c:v>
                </c:pt>
                <c:pt idx="32">
                  <c:v>95.718575935290858</c:v>
                </c:pt>
                <c:pt idx="33">
                  <c:v>95.527010523145634</c:v>
                </c:pt>
                <c:pt idx="34">
                  <c:v>96.111774676854878</c:v>
                </c:pt>
                <c:pt idx="35">
                  <c:v>96.119355927684552</c:v>
                </c:pt>
                <c:pt idx="36">
                  <c:v>95.859329362242036</c:v>
                </c:pt>
                <c:pt idx="37">
                  <c:v>96.506422411316038</c:v>
                </c:pt>
                <c:pt idx="38">
                  <c:v>96.375433794227206</c:v>
                </c:pt>
                <c:pt idx="39">
                  <c:v>96.960233142406267</c:v>
                </c:pt>
                <c:pt idx="40">
                  <c:v>97.078858963870019</c:v>
                </c:pt>
                <c:pt idx="41">
                  <c:v>96.778282672052356</c:v>
                </c:pt>
                <c:pt idx="42">
                  <c:v>97.852558149959904</c:v>
                </c:pt>
                <c:pt idx="43">
                  <c:v>97.909707751407595</c:v>
                </c:pt>
                <c:pt idx="44">
                  <c:v>96.112824885947106</c:v>
                </c:pt>
                <c:pt idx="45">
                  <c:v>97.147603884334728</c:v>
                </c:pt>
                <c:pt idx="46">
                  <c:v>96.882398481750101</c:v>
                </c:pt>
                <c:pt idx="47">
                  <c:v>96.81003885387895</c:v>
                </c:pt>
                <c:pt idx="48">
                  <c:v>96.493734953762257</c:v>
                </c:pt>
                <c:pt idx="49">
                  <c:v>97.542793250650945</c:v>
                </c:pt>
                <c:pt idx="50">
                  <c:v>96.72328481292972</c:v>
                </c:pt>
                <c:pt idx="51">
                  <c:v>97.087576718352125</c:v>
                </c:pt>
                <c:pt idx="52">
                  <c:v>97.536457766218703</c:v>
                </c:pt>
                <c:pt idx="53">
                  <c:v>97.043678718532419</c:v>
                </c:pt>
                <c:pt idx="54">
                  <c:v>97.100929185530021</c:v>
                </c:pt>
                <c:pt idx="55">
                  <c:v>96.809065189599451</c:v>
                </c:pt>
                <c:pt idx="56">
                  <c:v>96.355079425703423</c:v>
                </c:pt>
                <c:pt idx="57">
                  <c:v>96.396399967885671</c:v>
                </c:pt>
                <c:pt idx="58">
                  <c:v>97.873239708624695</c:v>
                </c:pt>
                <c:pt idx="59">
                  <c:v>97.533507807200024</c:v>
                </c:pt>
                <c:pt idx="60">
                  <c:v>97.207910527322269</c:v>
                </c:pt>
                <c:pt idx="61">
                  <c:v>97.595590334868902</c:v>
                </c:pt>
                <c:pt idx="62">
                  <c:v>97.381975946212918</c:v>
                </c:pt>
                <c:pt idx="63">
                  <c:v>97.165730447918193</c:v>
                </c:pt>
                <c:pt idx="64">
                  <c:v>97.22119051640567</c:v>
                </c:pt>
                <c:pt idx="65">
                  <c:v>96.227379193713375</c:v>
                </c:pt>
                <c:pt idx="66">
                  <c:v>95.98198033148266</c:v>
                </c:pt>
                <c:pt idx="67">
                  <c:v>95.94544397111774</c:v>
                </c:pt>
                <c:pt idx="68">
                  <c:v>96.082120228960733</c:v>
                </c:pt>
                <c:pt idx="69">
                  <c:v>96.136824387135817</c:v>
                </c:pt>
                <c:pt idx="70">
                  <c:v>94.248635590431633</c:v>
                </c:pt>
                <c:pt idx="71">
                  <c:v>94.077311037787311</c:v>
                </c:pt>
                <c:pt idx="72">
                  <c:v>94.088301270652522</c:v>
                </c:pt>
                <c:pt idx="73">
                  <c:v>94.495171601937272</c:v>
                </c:pt>
                <c:pt idx="74">
                  <c:v>94.396696521892409</c:v>
                </c:pt>
                <c:pt idx="75">
                  <c:v>94.151347760902681</c:v>
                </c:pt>
                <c:pt idx="76">
                  <c:v>93.869377690165905</c:v>
                </c:pt>
                <c:pt idx="77">
                  <c:v>93.966881361373567</c:v>
                </c:pt>
                <c:pt idx="78">
                  <c:v>93.718125498768387</c:v>
                </c:pt>
                <c:pt idx="79">
                  <c:v>93.484971433828647</c:v>
                </c:pt>
                <c:pt idx="80">
                  <c:v>93.37528060270904</c:v>
                </c:pt>
                <c:pt idx="81">
                  <c:v>94.883993575849786</c:v>
                </c:pt>
                <c:pt idx="82">
                  <c:v>97.586867198214563</c:v>
                </c:pt>
              </c:numCache>
            </c:numRef>
          </c:val>
        </c:ser>
        <c:marker val="1"/>
        <c:axId val="191241600"/>
        <c:axId val="191252736"/>
      </c:lineChart>
      <c:catAx>
        <c:axId val="191241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1252736"/>
        <c:crosses val="autoZero"/>
        <c:auto val="1"/>
        <c:lblAlgn val="ctr"/>
        <c:lblOffset val="100"/>
        <c:tickLblSkip val="20"/>
        <c:tickMarkSkip val="20"/>
      </c:catAx>
      <c:valAx>
        <c:axId val="191252736"/>
        <c:scaling>
          <c:orientation val="minMax"/>
          <c:max val="102"/>
          <c:min val="9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1241600"/>
        <c:crosses val="autoZero"/>
        <c:crossBetween val="midCat"/>
        <c:majorUnit val="4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5471698113207544E-2"/>
          <c:y val="3.9151712887438822E-2"/>
          <c:w val="0.87236403995560452"/>
          <c:h val="0.85154975530179855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008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LaborProductivity!$B$111:$B$254</c:f>
              <c:strCache>
                <c:ptCount val="144"/>
                <c:pt idx="0">
                  <c:v> 1974-I </c:v>
                </c:pt>
                <c:pt idx="1">
                  <c:v> 1974-II </c:v>
                </c:pt>
                <c:pt idx="2">
                  <c:v> 1974-III </c:v>
                </c:pt>
                <c:pt idx="3">
                  <c:v> 1974-IV </c:v>
                </c:pt>
                <c:pt idx="4">
                  <c:v> 1975-I </c:v>
                </c:pt>
                <c:pt idx="5">
                  <c:v> 1975-II </c:v>
                </c:pt>
                <c:pt idx="6">
                  <c:v> 1975-III </c:v>
                </c:pt>
                <c:pt idx="7">
                  <c:v> 1975-IV </c:v>
                </c:pt>
                <c:pt idx="8">
                  <c:v> 1976-I </c:v>
                </c:pt>
                <c:pt idx="9">
                  <c:v> 1976-II </c:v>
                </c:pt>
                <c:pt idx="10">
                  <c:v> 1976-III </c:v>
                </c:pt>
                <c:pt idx="11">
                  <c:v> 1976-IV </c:v>
                </c:pt>
                <c:pt idx="12">
                  <c:v> 1977-I </c:v>
                </c:pt>
                <c:pt idx="13">
                  <c:v> 1977-II </c:v>
                </c:pt>
                <c:pt idx="14">
                  <c:v> 1977-III </c:v>
                </c:pt>
                <c:pt idx="15">
                  <c:v> 1977-IV </c:v>
                </c:pt>
                <c:pt idx="16">
                  <c:v> 1978-I </c:v>
                </c:pt>
                <c:pt idx="17">
                  <c:v> 1978-II </c:v>
                </c:pt>
                <c:pt idx="18">
                  <c:v> 1978-III </c:v>
                </c:pt>
                <c:pt idx="19">
                  <c:v> 1978-IV </c:v>
                </c:pt>
                <c:pt idx="20">
                  <c:v> 1979-I </c:v>
                </c:pt>
                <c:pt idx="21">
                  <c:v> 1979-II </c:v>
                </c:pt>
                <c:pt idx="22">
                  <c:v> 1979-III </c:v>
                </c:pt>
                <c:pt idx="23">
                  <c:v> 1979-IV </c:v>
                </c:pt>
                <c:pt idx="24">
                  <c:v> 1980-I </c:v>
                </c:pt>
                <c:pt idx="25">
                  <c:v> 1980-II </c:v>
                </c:pt>
                <c:pt idx="26">
                  <c:v> 1980-III </c:v>
                </c:pt>
                <c:pt idx="27">
                  <c:v> 1980-IV </c:v>
                </c:pt>
                <c:pt idx="28">
                  <c:v> 1981-I </c:v>
                </c:pt>
                <c:pt idx="29">
                  <c:v> 1981-II </c:v>
                </c:pt>
                <c:pt idx="30">
                  <c:v> 1981-III </c:v>
                </c:pt>
                <c:pt idx="31">
                  <c:v> 1981-IV </c:v>
                </c:pt>
                <c:pt idx="32">
                  <c:v> 1982-I </c:v>
                </c:pt>
                <c:pt idx="33">
                  <c:v> 1982-II </c:v>
                </c:pt>
                <c:pt idx="34">
                  <c:v> 1982-III </c:v>
                </c:pt>
                <c:pt idx="35">
                  <c:v> 1982-IV </c:v>
                </c:pt>
                <c:pt idx="36">
                  <c:v> 1983-I </c:v>
                </c:pt>
                <c:pt idx="37">
                  <c:v> 1983-II </c:v>
                </c:pt>
                <c:pt idx="38">
                  <c:v> 1983-III </c:v>
                </c:pt>
                <c:pt idx="39">
                  <c:v> 1983-IV </c:v>
                </c:pt>
                <c:pt idx="40">
                  <c:v> 1984-I </c:v>
                </c:pt>
                <c:pt idx="41">
                  <c:v> 1984-II </c:v>
                </c:pt>
                <c:pt idx="42">
                  <c:v> 1984-III </c:v>
                </c:pt>
                <c:pt idx="43">
                  <c:v> 1984-IV </c:v>
                </c:pt>
                <c:pt idx="44">
                  <c:v> 1985-I </c:v>
                </c:pt>
                <c:pt idx="45">
                  <c:v> 1985-II </c:v>
                </c:pt>
                <c:pt idx="46">
                  <c:v> 1985-III </c:v>
                </c:pt>
                <c:pt idx="47">
                  <c:v> 1985-IV </c:v>
                </c:pt>
                <c:pt idx="48">
                  <c:v> 1986-I </c:v>
                </c:pt>
                <c:pt idx="49">
                  <c:v> 1986-II </c:v>
                </c:pt>
                <c:pt idx="50">
                  <c:v> 1986-III </c:v>
                </c:pt>
                <c:pt idx="51">
                  <c:v> 1986-IV </c:v>
                </c:pt>
                <c:pt idx="52">
                  <c:v> 1987-I </c:v>
                </c:pt>
                <c:pt idx="53">
                  <c:v> 1987-II </c:v>
                </c:pt>
                <c:pt idx="54">
                  <c:v> 1987-III </c:v>
                </c:pt>
                <c:pt idx="55">
                  <c:v> 1987-IV </c:v>
                </c:pt>
                <c:pt idx="56">
                  <c:v> 1988-I </c:v>
                </c:pt>
                <c:pt idx="57">
                  <c:v> 1988-II </c:v>
                </c:pt>
                <c:pt idx="58">
                  <c:v> 1988-III </c:v>
                </c:pt>
                <c:pt idx="59">
                  <c:v> 1988-IV </c:v>
                </c:pt>
                <c:pt idx="60">
                  <c:v> 1989-I </c:v>
                </c:pt>
                <c:pt idx="61">
                  <c:v> 1989-II </c:v>
                </c:pt>
                <c:pt idx="62">
                  <c:v> 1989-III </c:v>
                </c:pt>
                <c:pt idx="63">
                  <c:v> 1989-IV </c:v>
                </c:pt>
                <c:pt idx="64">
                  <c:v> 1990-I </c:v>
                </c:pt>
                <c:pt idx="65">
                  <c:v> 1990-II </c:v>
                </c:pt>
                <c:pt idx="66">
                  <c:v> 1990-III </c:v>
                </c:pt>
                <c:pt idx="67">
                  <c:v> 1990-IV </c:v>
                </c:pt>
                <c:pt idx="68">
                  <c:v> 1991-I </c:v>
                </c:pt>
                <c:pt idx="69">
                  <c:v> 1991-II </c:v>
                </c:pt>
                <c:pt idx="70">
                  <c:v> 1991-III </c:v>
                </c:pt>
                <c:pt idx="71">
                  <c:v> 1991-IV </c:v>
                </c:pt>
                <c:pt idx="72">
                  <c:v> 1992-I </c:v>
                </c:pt>
                <c:pt idx="73">
                  <c:v> 1992-II </c:v>
                </c:pt>
                <c:pt idx="74">
                  <c:v> 1992-III </c:v>
                </c:pt>
                <c:pt idx="75">
                  <c:v> 1992-IV </c:v>
                </c:pt>
                <c:pt idx="76">
                  <c:v> 1993-I </c:v>
                </c:pt>
                <c:pt idx="77">
                  <c:v> 1993-II </c:v>
                </c:pt>
                <c:pt idx="78">
                  <c:v> 1993-III </c:v>
                </c:pt>
                <c:pt idx="79">
                  <c:v> 1993-IV </c:v>
                </c:pt>
                <c:pt idx="80">
                  <c:v> 1994-I </c:v>
                </c:pt>
                <c:pt idx="81">
                  <c:v> 1994-II </c:v>
                </c:pt>
                <c:pt idx="82">
                  <c:v> 1994-III </c:v>
                </c:pt>
                <c:pt idx="83">
                  <c:v> 1994-IV </c:v>
                </c:pt>
                <c:pt idx="84">
                  <c:v> 1995-I </c:v>
                </c:pt>
                <c:pt idx="85">
                  <c:v> 1995-II </c:v>
                </c:pt>
                <c:pt idx="86">
                  <c:v> 1995-III </c:v>
                </c:pt>
                <c:pt idx="87">
                  <c:v> 1995-IV </c:v>
                </c:pt>
                <c:pt idx="88">
                  <c:v> 1996-I </c:v>
                </c:pt>
                <c:pt idx="89">
                  <c:v> 1996-II </c:v>
                </c:pt>
                <c:pt idx="90">
                  <c:v> 1996-III </c:v>
                </c:pt>
                <c:pt idx="91">
                  <c:v> 1996-IV </c:v>
                </c:pt>
                <c:pt idx="92">
                  <c:v> 1997-I </c:v>
                </c:pt>
                <c:pt idx="93">
                  <c:v> 1997-II </c:v>
                </c:pt>
                <c:pt idx="94">
                  <c:v> 1997-III </c:v>
                </c:pt>
                <c:pt idx="95">
                  <c:v> 1997-IV </c:v>
                </c:pt>
                <c:pt idx="96">
                  <c:v> 1998-I </c:v>
                </c:pt>
                <c:pt idx="97">
                  <c:v> 1998-II </c:v>
                </c:pt>
                <c:pt idx="98">
                  <c:v> 1998-III </c:v>
                </c:pt>
                <c:pt idx="99">
                  <c:v> 1998-IV </c:v>
                </c:pt>
                <c:pt idx="100">
                  <c:v> 1999-I </c:v>
                </c:pt>
                <c:pt idx="101">
                  <c:v> 1999-II </c:v>
                </c:pt>
                <c:pt idx="102">
                  <c:v> 1999-III </c:v>
                </c:pt>
                <c:pt idx="103">
                  <c:v> 1999-IV </c:v>
                </c:pt>
                <c:pt idx="104">
                  <c:v> 2000-I </c:v>
                </c:pt>
                <c:pt idx="105">
                  <c:v> 2000-II </c:v>
                </c:pt>
                <c:pt idx="106">
                  <c:v> 2000-III </c:v>
                </c:pt>
                <c:pt idx="107">
                  <c:v> 2000-IV </c:v>
                </c:pt>
                <c:pt idx="108">
                  <c:v> 2001-I </c:v>
                </c:pt>
                <c:pt idx="109">
                  <c:v> 2001-II </c:v>
                </c:pt>
                <c:pt idx="110">
                  <c:v> 2001-III </c:v>
                </c:pt>
                <c:pt idx="111">
                  <c:v> 2001-IV </c:v>
                </c:pt>
                <c:pt idx="112">
                  <c:v> 2002-I </c:v>
                </c:pt>
                <c:pt idx="113">
                  <c:v> 2002-II </c:v>
                </c:pt>
                <c:pt idx="114">
                  <c:v> 2002-III </c:v>
                </c:pt>
                <c:pt idx="115">
                  <c:v> 2002-IV </c:v>
                </c:pt>
                <c:pt idx="116">
                  <c:v> 2003-I </c:v>
                </c:pt>
                <c:pt idx="117">
                  <c:v> 2003-II </c:v>
                </c:pt>
                <c:pt idx="118">
                  <c:v> 2003-III </c:v>
                </c:pt>
                <c:pt idx="119">
                  <c:v> 2003-IV </c:v>
                </c:pt>
                <c:pt idx="120">
                  <c:v> 2004-I </c:v>
                </c:pt>
                <c:pt idx="121">
                  <c:v> 2004-II </c:v>
                </c:pt>
                <c:pt idx="122">
                  <c:v> 2004-III </c:v>
                </c:pt>
                <c:pt idx="123">
                  <c:v> 2004-IV </c:v>
                </c:pt>
                <c:pt idx="124">
                  <c:v> 2005-I </c:v>
                </c:pt>
                <c:pt idx="125">
                  <c:v> 2005-II </c:v>
                </c:pt>
                <c:pt idx="126">
                  <c:v> 2005-III </c:v>
                </c:pt>
                <c:pt idx="127">
                  <c:v> 2005-IV </c:v>
                </c:pt>
                <c:pt idx="128">
                  <c:v> 2006-I </c:v>
                </c:pt>
                <c:pt idx="129">
                  <c:v> 2006-II </c:v>
                </c:pt>
                <c:pt idx="130">
                  <c:v> 2006-III </c:v>
                </c:pt>
                <c:pt idx="131">
                  <c:v> 2006-IV </c:v>
                </c:pt>
                <c:pt idx="132">
                  <c:v> 2007-I </c:v>
                </c:pt>
                <c:pt idx="133">
                  <c:v> 2007-II </c:v>
                </c:pt>
                <c:pt idx="134">
                  <c:v> 2007-III </c:v>
                </c:pt>
                <c:pt idx="135">
                  <c:v> 2007-IV </c:v>
                </c:pt>
                <c:pt idx="136">
                  <c:v> 2008-I </c:v>
                </c:pt>
                <c:pt idx="137">
                  <c:v> 2008-II </c:v>
                </c:pt>
                <c:pt idx="138">
                  <c:v> 2008-III </c:v>
                </c:pt>
                <c:pt idx="139">
                  <c:v>2008-IV</c:v>
                </c:pt>
                <c:pt idx="140">
                  <c:v>2009-I</c:v>
                </c:pt>
                <c:pt idx="141">
                  <c:v>2009-II</c:v>
                </c:pt>
                <c:pt idx="142">
                  <c:v>2009-III</c:v>
                </c:pt>
                <c:pt idx="143">
                  <c:v>2009-IV</c:v>
                </c:pt>
              </c:strCache>
            </c:strRef>
          </c:cat>
          <c:val>
            <c:numRef>
              <c:f>LaborProductivity!$I$111:$I$254</c:f>
              <c:numCache>
                <c:formatCode>0.0</c:formatCode>
                <c:ptCount val="144"/>
                <c:pt idx="0">
                  <c:v>115.90341570236733</c:v>
                </c:pt>
                <c:pt idx="1">
                  <c:v>117.28641311876926</c:v>
                </c:pt>
                <c:pt idx="2">
                  <c:v>114.17684685551895</c:v>
                </c:pt>
                <c:pt idx="3">
                  <c:v>114.23470677597969</c:v>
                </c:pt>
                <c:pt idx="4">
                  <c:v>114.29414254039123</c:v>
                </c:pt>
                <c:pt idx="5">
                  <c:v>114.55220811549501</c:v>
                </c:pt>
                <c:pt idx="6">
                  <c:v>116.36642944253262</c:v>
                </c:pt>
                <c:pt idx="7">
                  <c:v>115.5970369640859</c:v>
                </c:pt>
                <c:pt idx="8">
                  <c:v>115.71023271385461</c:v>
                </c:pt>
                <c:pt idx="9">
                  <c:v>116.2181845763788</c:v>
                </c:pt>
                <c:pt idx="10">
                  <c:v>113.40043341107251</c:v>
                </c:pt>
                <c:pt idx="11">
                  <c:v>112.72609161384692</c:v>
                </c:pt>
                <c:pt idx="12">
                  <c:v>112.51787209989573</c:v>
                </c:pt>
                <c:pt idx="13">
                  <c:v>112.13947607971831</c:v>
                </c:pt>
                <c:pt idx="14">
                  <c:v>112.87669736194161</c:v>
                </c:pt>
                <c:pt idx="15">
                  <c:v>111.48289236567621</c:v>
                </c:pt>
                <c:pt idx="16">
                  <c:v>110.37110794542431</c:v>
                </c:pt>
                <c:pt idx="17">
                  <c:v>110.39416598820371</c:v>
                </c:pt>
                <c:pt idx="18">
                  <c:v>111.06068349391238</c:v>
                </c:pt>
                <c:pt idx="19">
                  <c:v>110.97926456770308</c:v>
                </c:pt>
                <c:pt idx="20">
                  <c:v>110.08954128334206</c:v>
                </c:pt>
                <c:pt idx="21">
                  <c:v>110.28415023328813</c:v>
                </c:pt>
                <c:pt idx="22">
                  <c:v>108.36226300327876</c:v>
                </c:pt>
                <c:pt idx="23">
                  <c:v>107.80983420415792</c:v>
                </c:pt>
                <c:pt idx="24">
                  <c:v>108.30297366048329</c:v>
                </c:pt>
                <c:pt idx="25">
                  <c:v>107.02275111746764</c:v>
                </c:pt>
                <c:pt idx="26">
                  <c:v>106.84232485833631</c:v>
                </c:pt>
                <c:pt idx="27">
                  <c:v>106.99243070217494</c:v>
                </c:pt>
                <c:pt idx="28">
                  <c:v>107.38673277389796</c:v>
                </c:pt>
                <c:pt idx="29">
                  <c:v>107.14976554038904</c:v>
                </c:pt>
                <c:pt idx="30">
                  <c:v>106.92691129319651</c:v>
                </c:pt>
                <c:pt idx="31">
                  <c:v>106.04977569064246</c:v>
                </c:pt>
                <c:pt idx="32">
                  <c:v>105.46211685004954</c:v>
                </c:pt>
                <c:pt idx="33">
                  <c:v>104.51996842811589</c:v>
                </c:pt>
                <c:pt idx="34">
                  <c:v>104.39471711179888</c:v>
                </c:pt>
                <c:pt idx="35">
                  <c:v>104.29301343880522</c:v>
                </c:pt>
                <c:pt idx="36">
                  <c:v>104.4853984494066</c:v>
                </c:pt>
                <c:pt idx="37">
                  <c:v>104.91294030701268</c:v>
                </c:pt>
                <c:pt idx="38">
                  <c:v>104.69225579420689</c:v>
                </c:pt>
                <c:pt idx="39">
                  <c:v>104.79343139750313</c:v>
                </c:pt>
                <c:pt idx="40">
                  <c:v>104.62143136173087</c:v>
                </c:pt>
                <c:pt idx="41">
                  <c:v>104.0015817274907</c:v>
                </c:pt>
                <c:pt idx="42">
                  <c:v>104.08890587136833</c:v>
                </c:pt>
                <c:pt idx="43">
                  <c:v>104.02288895203115</c:v>
                </c:pt>
                <c:pt idx="44">
                  <c:v>103.76893017386189</c:v>
                </c:pt>
                <c:pt idx="45">
                  <c:v>103.69098133636214</c:v>
                </c:pt>
                <c:pt idx="46">
                  <c:v>104.1261267214138</c:v>
                </c:pt>
                <c:pt idx="47">
                  <c:v>103.29010009178769</c:v>
                </c:pt>
                <c:pt idx="48">
                  <c:v>103.43141575054892</c:v>
                </c:pt>
                <c:pt idx="49">
                  <c:v>102.59222388045595</c:v>
                </c:pt>
                <c:pt idx="50">
                  <c:v>102.44425230006917</c:v>
                </c:pt>
                <c:pt idx="51">
                  <c:v>101.70957933969127</c:v>
                </c:pt>
                <c:pt idx="52">
                  <c:v>100.81456771363253</c:v>
                </c:pt>
                <c:pt idx="53">
                  <c:v>101.94278878613845</c:v>
                </c:pt>
                <c:pt idx="54">
                  <c:v>102.13653819425875</c:v>
                </c:pt>
                <c:pt idx="55">
                  <c:v>100.96527697630751</c:v>
                </c:pt>
                <c:pt idx="56">
                  <c:v>100.30064281566038</c:v>
                </c:pt>
                <c:pt idx="57">
                  <c:v>99.997472580149619</c:v>
                </c:pt>
                <c:pt idx="58">
                  <c:v>99.859092701863474</c:v>
                </c:pt>
                <c:pt idx="59">
                  <c:v>100.20512957098717</c:v>
                </c:pt>
                <c:pt idx="60">
                  <c:v>100</c:v>
                </c:pt>
                <c:pt idx="61">
                  <c:v>99.673056658984805</c:v>
                </c:pt>
                <c:pt idx="62">
                  <c:v>99.496214893647974</c:v>
                </c:pt>
                <c:pt idx="63">
                  <c:v>98.71916093524149</c:v>
                </c:pt>
                <c:pt idx="64">
                  <c:v>98.749924261045194</c:v>
                </c:pt>
                <c:pt idx="65">
                  <c:v>99.71686113842631</c:v>
                </c:pt>
                <c:pt idx="66">
                  <c:v>98.070723441724127</c:v>
                </c:pt>
                <c:pt idx="67">
                  <c:v>97.539767580637033</c:v>
                </c:pt>
                <c:pt idx="68">
                  <c:v>97.421674637545877</c:v>
                </c:pt>
                <c:pt idx="69">
                  <c:v>97.489729137268398</c:v>
                </c:pt>
                <c:pt idx="70">
                  <c:v>97.728605944645849</c:v>
                </c:pt>
                <c:pt idx="71">
                  <c:v>97.482870219867507</c:v>
                </c:pt>
                <c:pt idx="72">
                  <c:v>97.542963547700808</c:v>
                </c:pt>
                <c:pt idx="73">
                  <c:v>98.720310084548458</c:v>
                </c:pt>
                <c:pt idx="74">
                  <c:v>98.691236000528605</c:v>
                </c:pt>
                <c:pt idx="75">
                  <c:v>98.969532323790744</c:v>
                </c:pt>
                <c:pt idx="76">
                  <c:v>97.927939680289938</c:v>
                </c:pt>
                <c:pt idx="77">
                  <c:v>97.364435020797558</c:v>
                </c:pt>
                <c:pt idx="78">
                  <c:v>97.037319214224482</c:v>
                </c:pt>
                <c:pt idx="79">
                  <c:v>97.085817642077572</c:v>
                </c:pt>
                <c:pt idx="80">
                  <c:v>97.976699866117727</c:v>
                </c:pt>
                <c:pt idx="81">
                  <c:v>96.843856527536246</c:v>
                </c:pt>
                <c:pt idx="82">
                  <c:v>96.88248196522899</c:v>
                </c:pt>
                <c:pt idx="83">
                  <c:v>97.260127081722288</c:v>
                </c:pt>
                <c:pt idx="84">
                  <c:v>95.976092364631484</c:v>
                </c:pt>
                <c:pt idx="85">
                  <c:v>96.854953927894854</c:v>
                </c:pt>
                <c:pt idx="86">
                  <c:v>95.76997266499221</c:v>
                </c:pt>
                <c:pt idx="87">
                  <c:v>95.863060961585347</c:v>
                </c:pt>
                <c:pt idx="88">
                  <c:v>97.226191340136907</c:v>
                </c:pt>
                <c:pt idx="89">
                  <c:v>96.845318750573412</c:v>
                </c:pt>
                <c:pt idx="90">
                  <c:v>95.80845428316394</c:v>
                </c:pt>
                <c:pt idx="91">
                  <c:v>95.852126139025401</c:v>
                </c:pt>
                <c:pt idx="92">
                  <c:v>95.718575935290858</c:v>
                </c:pt>
                <c:pt idx="93">
                  <c:v>95.527010523145634</c:v>
                </c:pt>
                <c:pt idx="94">
                  <c:v>96.111774676854878</c:v>
                </c:pt>
                <c:pt idx="95">
                  <c:v>96.119355927684552</c:v>
                </c:pt>
                <c:pt idx="96">
                  <c:v>95.859329362242036</c:v>
                </c:pt>
                <c:pt idx="97">
                  <c:v>96.506422411316038</c:v>
                </c:pt>
                <c:pt idx="98">
                  <c:v>96.375433794227206</c:v>
                </c:pt>
                <c:pt idx="99">
                  <c:v>96.960233142406267</c:v>
                </c:pt>
                <c:pt idx="100">
                  <c:v>97.078858963870019</c:v>
                </c:pt>
                <c:pt idx="101">
                  <c:v>96.778282672052356</c:v>
                </c:pt>
                <c:pt idx="102">
                  <c:v>97.852558149959904</c:v>
                </c:pt>
                <c:pt idx="103">
                  <c:v>97.909707751407595</c:v>
                </c:pt>
                <c:pt idx="104">
                  <c:v>96.112824885947106</c:v>
                </c:pt>
                <c:pt idx="105">
                  <c:v>97.147603884334728</c:v>
                </c:pt>
                <c:pt idx="106">
                  <c:v>96.882398481750101</c:v>
                </c:pt>
                <c:pt idx="107">
                  <c:v>96.81003885387895</c:v>
                </c:pt>
                <c:pt idx="108">
                  <c:v>96.493734953762257</c:v>
                </c:pt>
                <c:pt idx="109">
                  <c:v>97.542793250650945</c:v>
                </c:pt>
                <c:pt idx="110">
                  <c:v>96.72328481292972</c:v>
                </c:pt>
                <c:pt idx="111">
                  <c:v>97.087576718352125</c:v>
                </c:pt>
                <c:pt idx="112">
                  <c:v>97.536457766218703</c:v>
                </c:pt>
                <c:pt idx="113">
                  <c:v>97.043678718532419</c:v>
                </c:pt>
                <c:pt idx="114">
                  <c:v>97.100929185530021</c:v>
                </c:pt>
                <c:pt idx="115">
                  <c:v>96.809065189599451</c:v>
                </c:pt>
                <c:pt idx="116">
                  <c:v>96.355079425703423</c:v>
                </c:pt>
                <c:pt idx="117">
                  <c:v>96.396399967885671</c:v>
                </c:pt>
                <c:pt idx="118">
                  <c:v>97.873239708624695</c:v>
                </c:pt>
                <c:pt idx="119">
                  <c:v>97.533507807200024</c:v>
                </c:pt>
                <c:pt idx="120">
                  <c:v>97.207910527322269</c:v>
                </c:pt>
                <c:pt idx="121">
                  <c:v>97.595590334868902</c:v>
                </c:pt>
                <c:pt idx="122">
                  <c:v>97.381975946212918</c:v>
                </c:pt>
                <c:pt idx="123">
                  <c:v>97.165730447918193</c:v>
                </c:pt>
                <c:pt idx="124">
                  <c:v>97.22119051640567</c:v>
                </c:pt>
                <c:pt idx="125">
                  <c:v>96.227379193713375</c:v>
                </c:pt>
                <c:pt idx="126">
                  <c:v>95.98198033148266</c:v>
                </c:pt>
                <c:pt idx="127">
                  <c:v>95.94544397111774</c:v>
                </c:pt>
                <c:pt idx="128">
                  <c:v>96.082120228960733</c:v>
                </c:pt>
                <c:pt idx="129">
                  <c:v>96.136824387135817</c:v>
                </c:pt>
                <c:pt idx="130">
                  <c:v>94.248635590431633</c:v>
                </c:pt>
                <c:pt idx="131">
                  <c:v>94.077311037787311</c:v>
                </c:pt>
                <c:pt idx="132">
                  <c:v>94.088301270652522</c:v>
                </c:pt>
                <c:pt idx="133">
                  <c:v>94.495171601937272</c:v>
                </c:pt>
                <c:pt idx="134">
                  <c:v>94.396696521892409</c:v>
                </c:pt>
                <c:pt idx="135">
                  <c:v>94.151347760902681</c:v>
                </c:pt>
                <c:pt idx="136">
                  <c:v>93.869377690165905</c:v>
                </c:pt>
                <c:pt idx="137">
                  <c:v>93.966881361373567</c:v>
                </c:pt>
                <c:pt idx="138">
                  <c:v>93.718125498768387</c:v>
                </c:pt>
                <c:pt idx="139">
                  <c:v>93.484971433828647</c:v>
                </c:pt>
                <c:pt idx="140">
                  <c:v>93.37528060270904</c:v>
                </c:pt>
                <c:pt idx="141">
                  <c:v>94.883993575849786</c:v>
                </c:pt>
                <c:pt idx="142">
                  <c:v>97.586867198214563</c:v>
                </c:pt>
              </c:numCache>
            </c:numRef>
          </c:val>
        </c:ser>
        <c:marker val="1"/>
        <c:axId val="191194240"/>
        <c:axId val="191196160"/>
      </c:lineChart>
      <c:catAx>
        <c:axId val="191194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1196160"/>
        <c:crosses val="autoZero"/>
        <c:auto val="1"/>
        <c:lblAlgn val="ctr"/>
        <c:lblOffset val="100"/>
        <c:tickLblSkip val="20"/>
        <c:tickMarkSkip val="20"/>
      </c:catAx>
      <c:valAx>
        <c:axId val="191196160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91194240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36" workbookViewId="0" zoomToFit="1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0.71575</cdr:x>
      <cdr:y>0.07675</cdr:y>
    </cdr:from>
    <cdr:to>
      <cdr:x>0.919</cdr:x>
      <cdr:y>0.1525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42584" y="448130"/>
          <a:ext cx="1744297" cy="4422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2000" b="0" i="0" strike="noStrike">
              <a:solidFill>
                <a:srgbClr val="000000"/>
              </a:solidFill>
              <a:latin typeface="Times New Roman"/>
              <a:cs typeface="Times New Roman"/>
            </a:rPr>
            <a:t>1989-I = 100</a:t>
          </a:r>
        </a:p>
      </cdr:txBody>
    </cdr:sp>
  </cdr:relSizeAnchor>
  <cdr:relSizeAnchor xmlns:cdr="http://schemas.openxmlformats.org/drawingml/2006/chartDrawing">
    <cdr:from>
      <cdr:x>0.10525</cdr:x>
      <cdr:y>0.74</cdr:y>
    </cdr:from>
    <cdr:to>
      <cdr:x>0.46725</cdr:x>
      <cdr:y>0.798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3258" y="4320731"/>
          <a:ext cx="3106693" cy="3386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* Quarterly trend growth: 0.5%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0.707</cdr:x>
      <cdr:y>0.07675</cdr:y>
    </cdr:from>
    <cdr:to>
      <cdr:x>0.919</cdr:x>
      <cdr:y>0.1525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7492" y="448130"/>
          <a:ext cx="1819389" cy="4422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2000" b="0" i="0" strike="noStrike">
              <a:solidFill>
                <a:srgbClr val="000000"/>
              </a:solidFill>
              <a:latin typeface="Times New Roman"/>
              <a:cs typeface="Times New Roman"/>
            </a:rPr>
            <a:t>1989-I = 100</a:t>
          </a:r>
        </a:p>
      </cdr:txBody>
    </cdr:sp>
  </cdr:relSizeAnchor>
  <cdr:relSizeAnchor xmlns:cdr="http://schemas.openxmlformats.org/drawingml/2006/chartDrawing">
    <cdr:from>
      <cdr:x>0.10525</cdr:x>
      <cdr:y>0.74</cdr:y>
    </cdr:from>
    <cdr:to>
      <cdr:x>0.46725</cdr:x>
      <cdr:y>0.798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3258" y="4320731"/>
          <a:ext cx="3106693" cy="3386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* Quarterly trend growth: 0.5%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0.54767</cdr:x>
      <cdr:y>0.73353</cdr:y>
    </cdr:from>
    <cdr:to>
      <cdr:x>0.91067</cdr:x>
      <cdr:y>0.78778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147" y="4282931"/>
          <a:ext cx="3115275" cy="316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* Quarterly trend growth: 0.5%</a:t>
          </a:r>
        </a:p>
      </cdr:txBody>
    </cdr:sp>
  </cdr:relSizeAnchor>
  <cdr:relSizeAnchor xmlns:cdr="http://schemas.openxmlformats.org/drawingml/2006/chartDrawing">
    <cdr:from>
      <cdr:x>0.6895</cdr:x>
      <cdr:y>0.07225</cdr:y>
    </cdr:from>
    <cdr:to>
      <cdr:x>0.9295</cdr:x>
      <cdr:y>0.1425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17306" y="421855"/>
          <a:ext cx="2059686" cy="410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2000" b="0" i="0" strike="noStrike">
              <a:solidFill>
                <a:srgbClr val="000000"/>
              </a:solidFill>
              <a:latin typeface="Times New Roman"/>
              <a:cs typeface="Times New Roman"/>
            </a:rPr>
            <a:t>1989-I = 100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0.51544</cdr:x>
      <cdr:y>0.7996</cdr:y>
    </cdr:from>
    <cdr:to>
      <cdr:x>0.87819</cdr:x>
      <cdr:y>0.8586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3481" y="4668731"/>
          <a:ext cx="3113129" cy="3444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* Quarterly trend growth: 0.5%</a:t>
          </a:r>
        </a:p>
      </cdr:txBody>
    </cdr:sp>
  </cdr:relSizeAnchor>
  <cdr:relSizeAnchor xmlns:cdr="http://schemas.openxmlformats.org/drawingml/2006/chartDrawing">
    <cdr:from>
      <cdr:x>0.7105</cdr:x>
      <cdr:y>0.07375</cdr:y>
    </cdr:from>
    <cdr:to>
      <cdr:x>0.9295</cdr:x>
      <cdr:y>0.14925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7529" y="430613"/>
          <a:ext cx="1879463" cy="440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2000" b="0" i="0" strike="noStrike">
              <a:solidFill>
                <a:srgbClr val="000000"/>
              </a:solidFill>
              <a:latin typeface="Times New Roman"/>
              <a:cs typeface="Times New Roman"/>
            </a:rPr>
            <a:t>1989-I = 100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0.10525</cdr:x>
      <cdr:y>0.69275</cdr:y>
    </cdr:from>
    <cdr:to>
      <cdr:x>0.46725</cdr:x>
      <cdr:y>0.747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3258" y="4044846"/>
          <a:ext cx="3106693" cy="316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657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* Quarterly trend growth: 0.5%</a:t>
          </a:r>
        </a:p>
      </cdr:txBody>
    </cdr:sp>
  </cdr:relSizeAnchor>
  <cdr:relSizeAnchor xmlns:cdr="http://schemas.openxmlformats.org/drawingml/2006/chartDrawing">
    <cdr:from>
      <cdr:x>0.7</cdr:x>
      <cdr:y>0.074</cdr:y>
    </cdr:from>
    <cdr:to>
      <cdr:x>0.919</cdr:x>
      <cdr:y>0.14475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07418" y="432073"/>
          <a:ext cx="1879463" cy="4130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2000" b="0" i="0" strike="noStrike">
              <a:solidFill>
                <a:srgbClr val="000000"/>
              </a:solidFill>
              <a:latin typeface="Times New Roman"/>
              <a:cs typeface="Times New Roman"/>
            </a:rPr>
            <a:t>1989-I = 100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data.bls.gov/cgi-bin/srgat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siadapp.dmdc.osd.mil/" TargetMode="External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workbookViewId="0">
      <selection activeCell="J20" sqref="J20:J23"/>
    </sheetView>
  </sheetViews>
  <sheetFormatPr defaultRowHeight="12.75"/>
  <cols>
    <col min="8" max="8" width="28.85546875" bestFit="1" customWidth="1"/>
  </cols>
  <sheetData>
    <row r="2" spans="1:3" ht="18">
      <c r="A2" s="40" t="s">
        <v>261</v>
      </c>
    </row>
    <row r="4" spans="1:3" ht="18">
      <c r="A4" s="40" t="s">
        <v>263</v>
      </c>
    </row>
    <row r="6" spans="1:3">
      <c r="B6" t="s">
        <v>262</v>
      </c>
    </row>
    <row r="7" spans="1:3">
      <c r="B7" s="42" t="s">
        <v>268</v>
      </c>
    </row>
    <row r="8" spans="1:3">
      <c r="C8" t="s">
        <v>264</v>
      </c>
    </row>
    <row r="10" spans="1:3" ht="18">
      <c r="A10" s="40" t="s">
        <v>265</v>
      </c>
    </row>
    <row r="12" spans="1:3">
      <c r="B12" t="s">
        <v>266</v>
      </c>
    </row>
    <row r="13" spans="1:3">
      <c r="B13" s="42" t="s">
        <v>269</v>
      </c>
    </row>
    <row r="14" spans="1:3">
      <c r="C14" t="s">
        <v>267</v>
      </c>
    </row>
    <row r="15" spans="1:3">
      <c r="B15" s="42" t="s">
        <v>270</v>
      </c>
    </row>
    <row r="16" spans="1:3">
      <c r="C16" t="s">
        <v>271</v>
      </c>
    </row>
    <row r="18" spans="1:10" ht="18">
      <c r="A18" s="41" t="s">
        <v>275</v>
      </c>
    </row>
    <row r="20" spans="1:10">
      <c r="B20" s="29" t="s">
        <v>276</v>
      </c>
      <c r="H20" t="s">
        <v>272</v>
      </c>
      <c r="J20" s="16"/>
    </row>
    <row r="21" spans="1:10">
      <c r="B21" s="29" t="s">
        <v>277</v>
      </c>
      <c r="H21" t="s">
        <v>273</v>
      </c>
      <c r="J21" s="16"/>
    </row>
    <row r="22" spans="1:10">
      <c r="B22" s="29" t="s">
        <v>278</v>
      </c>
      <c r="H22" t="s">
        <v>274</v>
      </c>
      <c r="J22" s="16"/>
    </row>
    <row r="23" spans="1:10">
      <c r="B23" s="29" t="s">
        <v>305</v>
      </c>
      <c r="H23" t="s">
        <v>306</v>
      </c>
    </row>
    <row r="26" spans="1:10" ht="18">
      <c r="A26" s="72" t="s">
        <v>591</v>
      </c>
      <c r="B26" s="16" t="s">
        <v>592</v>
      </c>
    </row>
    <row r="27" spans="1:10">
      <c r="C27" t="s">
        <v>593</v>
      </c>
    </row>
    <row r="28" spans="1:10">
      <c r="C28" t="s">
        <v>594</v>
      </c>
    </row>
    <row r="29" spans="1:10">
      <c r="C29" t="s">
        <v>595</v>
      </c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2:Y65582"/>
  <sheetViews>
    <sheetView tabSelected="1" workbookViewId="0">
      <pane xSplit="1" ySplit="6" topLeftCell="B247" activePane="bottomRight" state="frozen"/>
      <selection pane="topRight" activeCell="B1" sqref="B1"/>
      <selection pane="bottomLeft" activeCell="A7" sqref="A7"/>
      <selection pane="bottomRight" activeCell="J262" sqref="J262"/>
    </sheetView>
  </sheetViews>
  <sheetFormatPr defaultRowHeight="12.75"/>
  <cols>
    <col min="2" max="2" width="23.28515625" customWidth="1"/>
    <col min="3" max="3" width="16.28515625" customWidth="1"/>
    <col min="4" max="4" width="18.7109375" customWidth="1"/>
    <col min="5" max="5" width="14.28515625" customWidth="1"/>
    <col min="6" max="6" width="21.42578125" customWidth="1"/>
    <col min="8" max="8" width="11.28515625" style="4" customWidth="1"/>
    <col min="9" max="10" width="15.140625" style="4" customWidth="1"/>
    <col min="11" max="11" width="7.28515625" style="8" customWidth="1"/>
    <col min="12" max="12" width="15" customWidth="1"/>
    <col min="13" max="13" width="14.85546875" bestFit="1" customWidth="1"/>
    <col min="14" max="14" width="14.7109375" style="4" customWidth="1"/>
    <col min="15" max="15" width="9.140625" style="4"/>
    <col min="16" max="16" width="18.5703125" customWidth="1"/>
    <col min="17" max="17" width="14.7109375" bestFit="1" customWidth="1"/>
    <col min="22" max="22" width="11.140625" bestFit="1" customWidth="1"/>
    <col min="23" max="23" width="17.7109375" bestFit="1" customWidth="1"/>
    <col min="24" max="24" width="17.5703125" style="48" bestFit="1" customWidth="1"/>
  </cols>
  <sheetData>
    <row r="2" spans="1:23">
      <c r="M2" s="8"/>
      <c r="N2" s="10"/>
      <c r="O2" s="10"/>
    </row>
    <row r="3" spans="1:23">
      <c r="B3" s="112" t="s">
        <v>256</v>
      </c>
      <c r="C3" s="112"/>
      <c r="D3" s="112"/>
      <c r="E3" s="112"/>
      <c r="F3" s="112"/>
      <c r="H3" s="15" t="s">
        <v>226</v>
      </c>
      <c r="L3" s="112" t="s">
        <v>258</v>
      </c>
      <c r="M3" s="112"/>
      <c r="N3" s="12"/>
      <c r="O3" s="12"/>
      <c r="P3" s="112" t="s">
        <v>258</v>
      </c>
      <c r="Q3" s="112"/>
    </row>
    <row r="4" spans="1:23">
      <c r="H4" s="15" t="s">
        <v>197</v>
      </c>
    </row>
    <row r="5" spans="1:23" ht="64.150000000000006" customHeight="1">
      <c r="B5" s="24" t="s">
        <v>240</v>
      </c>
      <c r="C5" s="24" t="s">
        <v>242</v>
      </c>
      <c r="D5" s="23" t="s">
        <v>255</v>
      </c>
      <c r="E5" s="23" t="s">
        <v>252</v>
      </c>
      <c r="F5" s="37" t="s">
        <v>254</v>
      </c>
      <c r="H5" s="113" t="s">
        <v>257</v>
      </c>
      <c r="I5" s="113"/>
      <c r="L5" s="4"/>
    </row>
    <row r="6" spans="1:23" ht="63.75" customHeight="1">
      <c r="B6" s="30" t="s">
        <v>239</v>
      </c>
      <c r="C6" s="31" t="s">
        <v>241</v>
      </c>
      <c r="D6" s="30" t="s">
        <v>243</v>
      </c>
      <c r="E6" s="31" t="s">
        <v>251</v>
      </c>
      <c r="F6" s="30" t="s">
        <v>295</v>
      </c>
      <c r="H6" s="13" t="s">
        <v>590</v>
      </c>
      <c r="I6" s="13" t="s">
        <v>589</v>
      </c>
      <c r="J6" s="13"/>
      <c r="L6" s="30" t="s">
        <v>243</v>
      </c>
      <c r="M6" s="30" t="s">
        <v>253</v>
      </c>
      <c r="N6" s="13"/>
      <c r="O6" s="13" t="s">
        <v>1</v>
      </c>
      <c r="P6" s="30" t="s">
        <v>243</v>
      </c>
      <c r="Q6" s="30" t="s">
        <v>253</v>
      </c>
      <c r="R6" s="30" t="s">
        <v>259</v>
      </c>
      <c r="S6" s="30" t="s">
        <v>260</v>
      </c>
      <c r="W6" s="48"/>
    </row>
    <row r="7" spans="1:23" ht="12.75" customHeight="1">
      <c r="A7" t="s">
        <v>361</v>
      </c>
      <c r="B7" s="36">
        <v>91602.333333333328</v>
      </c>
      <c r="C7" s="36">
        <f>Data3!N12</f>
        <v>1341708.72382282</v>
      </c>
      <c r="D7" s="32">
        <f>B7*1000+C7</f>
        <v>92944042.057156146</v>
      </c>
      <c r="E7" s="8">
        <f>Data1!P5</f>
        <v>32684068710.572479</v>
      </c>
      <c r="F7" s="32">
        <f>E7+40*C7*13</f>
        <v>33381757246.960346</v>
      </c>
      <c r="H7" s="39">
        <f t="shared" ref="H7:H52" si="0">F7/D7*4</f>
        <v>1436.6389284611555</v>
      </c>
      <c r="I7" s="71">
        <f t="shared" ref="I7:I23" si="1">H7/5200</f>
        <v>0.27627671701176065</v>
      </c>
      <c r="J7" s="13"/>
      <c r="L7" s="30"/>
      <c r="N7" s="13"/>
    </row>
    <row r="8" spans="1:23" ht="12.75" customHeight="1">
      <c r="A8" t="s">
        <v>362</v>
      </c>
      <c r="B8" s="36">
        <v>91843</v>
      </c>
      <c r="C8" s="36">
        <f>Data3!N13</f>
        <v>1286312.5415661884</v>
      </c>
      <c r="D8" s="32">
        <f t="shared" ref="D8:D72" si="2">B8*1000+C8</f>
        <v>93129312.541566193</v>
      </c>
      <c r="E8" s="8">
        <f>Data1!P6</f>
        <v>31256281715.602848</v>
      </c>
      <c r="F8" s="32">
        <f t="shared" ref="F8:F52" si="3">E8+40*C8*13</f>
        <v>31925164237.217266</v>
      </c>
      <c r="H8" s="39">
        <f t="shared" si="0"/>
        <v>1371.2187222671994</v>
      </c>
      <c r="I8" s="71">
        <f t="shared" si="1"/>
        <v>0.26369590812830757</v>
      </c>
      <c r="J8" s="13"/>
      <c r="L8" s="30"/>
      <c r="M8" s="8"/>
      <c r="N8" s="13"/>
    </row>
    <row r="9" spans="1:23" ht="12.75" customHeight="1">
      <c r="A9" t="s">
        <v>363</v>
      </c>
      <c r="B9" s="36">
        <f>Data2!AD11</f>
        <v>92083.333333333299</v>
      </c>
      <c r="C9" s="36">
        <f>Data3!N14</f>
        <v>1221024.1839065871</v>
      </c>
      <c r="D9" s="32">
        <f t="shared" si="2"/>
        <v>93304357.517239884</v>
      </c>
      <c r="E9" s="8">
        <f>Data1!P7</f>
        <v>31221323203.378582</v>
      </c>
      <c r="F9" s="32">
        <f t="shared" si="3"/>
        <v>31856255779.010006</v>
      </c>
      <c r="H9" s="39">
        <f t="shared" si="0"/>
        <v>1365.6920909883083</v>
      </c>
      <c r="I9" s="71">
        <f t="shared" si="1"/>
        <v>0.26263309442082855</v>
      </c>
      <c r="J9" s="13"/>
      <c r="L9" s="8"/>
      <c r="N9" s="13"/>
      <c r="O9">
        <v>1948</v>
      </c>
      <c r="P9" s="8">
        <v>93639077.585988075</v>
      </c>
      <c r="Q9" s="8">
        <v>128680957436.69392</v>
      </c>
      <c r="R9" s="8">
        <f t="shared" ref="R9:R68" si="4">Q9/P9</f>
        <v>1374.2228218611738</v>
      </c>
      <c r="S9" s="6">
        <f t="shared" ref="S9:S68" si="5">R9/52</f>
        <v>26.427361958868726</v>
      </c>
      <c r="T9" s="7">
        <f t="shared" ref="T9:T56" si="6">$S$65/S9</f>
        <v>1.0507524634415462</v>
      </c>
    </row>
    <row r="10" spans="1:23" ht="12.75" customHeight="1">
      <c r="A10" t="s">
        <v>364</v>
      </c>
      <c r="B10" s="36">
        <f>Data2!AD12</f>
        <v>92248</v>
      </c>
      <c r="C10" s="36">
        <f>Data3!N15</f>
        <v>1231575.8376697549</v>
      </c>
      <c r="D10" s="32">
        <f t="shared" si="2"/>
        <v>93479575.83766976</v>
      </c>
      <c r="E10" s="8">
        <f>Data1!P8</f>
        <v>31582276726.957596</v>
      </c>
      <c r="F10" s="32">
        <f t="shared" si="3"/>
        <v>32222696162.545868</v>
      </c>
      <c r="H10" s="39">
        <f t="shared" si="0"/>
        <v>1378.8122538553919</v>
      </c>
      <c r="I10" s="71">
        <f t="shared" si="1"/>
        <v>0.26515620266449846</v>
      </c>
      <c r="J10" s="13"/>
      <c r="L10" s="8"/>
      <c r="N10" s="13"/>
      <c r="O10">
        <v>1949</v>
      </c>
      <c r="P10" s="8">
        <v>94409271.754717186</v>
      </c>
      <c r="Q10" s="8">
        <v>126083216254.83852</v>
      </c>
      <c r="R10" s="8">
        <f t="shared" si="4"/>
        <v>1335.4961214234631</v>
      </c>
      <c r="S10" s="6">
        <f t="shared" si="5"/>
        <v>25.682617719681982</v>
      </c>
      <c r="T10" s="7">
        <f t="shared" si="6"/>
        <v>1.0812221707159595</v>
      </c>
    </row>
    <row r="11" spans="1:23" ht="12.75" customHeight="1">
      <c r="A11" t="s">
        <v>365</v>
      </c>
      <c r="B11" s="36">
        <f>Data2!AD13</f>
        <v>92490</v>
      </c>
      <c r="C11" s="36">
        <f>Data3!N16</f>
        <v>1313680.8935144052</v>
      </c>
      <c r="D11" s="32">
        <f t="shared" si="2"/>
        <v>93803680.89351441</v>
      </c>
      <c r="E11" s="8">
        <f>Data1!P9</f>
        <v>31636821483.060829</v>
      </c>
      <c r="F11" s="32">
        <f t="shared" si="3"/>
        <v>32319935547.68832</v>
      </c>
      <c r="H11" s="39">
        <f t="shared" si="0"/>
        <v>1378.1947676180337</v>
      </c>
      <c r="I11" s="71">
        <f t="shared" si="1"/>
        <v>0.2650374553111603</v>
      </c>
      <c r="J11" s="13"/>
      <c r="L11" s="8"/>
      <c r="N11" s="13"/>
      <c r="O11">
        <v>1950</v>
      </c>
      <c r="P11" s="8">
        <v>95115412.339393735</v>
      </c>
      <c r="Q11" s="8">
        <v>128132921714.52512</v>
      </c>
      <c r="R11" s="8">
        <f t="shared" si="4"/>
        <v>1347.13101234653</v>
      </c>
      <c r="S11" s="6">
        <f t="shared" si="5"/>
        <v>25.906365622048654</v>
      </c>
      <c r="T11" s="7">
        <f t="shared" si="6"/>
        <v>1.0718838792620575</v>
      </c>
    </row>
    <row r="12" spans="1:23" ht="12.75" customHeight="1">
      <c r="A12" t="s">
        <v>366</v>
      </c>
      <c r="B12" s="36">
        <f>Data2!AD14</f>
        <v>92564.666666666701</v>
      </c>
      <c r="C12" s="36">
        <f>Data3!N17</f>
        <v>1404029.4288615305</v>
      </c>
      <c r="D12" s="32">
        <f t="shared" si="2"/>
        <v>93968696.09552823</v>
      </c>
      <c r="E12" s="8">
        <f>Data1!P10</f>
        <v>31531447972.872162</v>
      </c>
      <c r="F12" s="32">
        <f t="shared" si="3"/>
        <v>32261543275.880157</v>
      </c>
      <c r="H12" s="39">
        <f t="shared" si="0"/>
        <v>1373.2889618084384</v>
      </c>
      <c r="I12" s="71">
        <f t="shared" si="1"/>
        <v>0.26409403111700741</v>
      </c>
      <c r="J12" s="13"/>
      <c r="K12" s="9">
        <v>1948</v>
      </c>
      <c r="L12" s="8">
        <f>AVERAGE(D9:D12)</f>
        <v>93639077.585988075</v>
      </c>
      <c r="M12" s="8">
        <f>AVERAGE(F9:F12)*4</f>
        <v>128660430765.12436</v>
      </c>
      <c r="N12" s="13"/>
      <c r="O12">
        <v>1951</v>
      </c>
      <c r="P12" s="8">
        <v>95741500.428353846</v>
      </c>
      <c r="Q12" s="8">
        <v>135054122139.5929</v>
      </c>
      <c r="R12" s="8">
        <f t="shared" si="4"/>
        <v>1410.6121330389826</v>
      </c>
      <c r="S12" s="6">
        <f t="shared" si="5"/>
        <v>27.127156404595819</v>
      </c>
      <c r="T12" s="7">
        <f t="shared" si="6"/>
        <v>1.0236463883784821</v>
      </c>
    </row>
    <row r="13" spans="1:23" ht="12.75" customHeight="1">
      <c r="A13" t="s">
        <v>367</v>
      </c>
      <c r="B13" s="36">
        <f>Data2!AD15</f>
        <v>92656.666666666701</v>
      </c>
      <c r="C13" s="36">
        <f>Data3!N18</f>
        <v>1472944.917502221</v>
      </c>
      <c r="D13" s="32">
        <f t="shared" si="2"/>
        <v>94129611.584168926</v>
      </c>
      <c r="E13" s="8">
        <f>Data1!P11</f>
        <v>31153588790.988049</v>
      </c>
      <c r="F13" s="32">
        <f t="shared" si="3"/>
        <v>31919520148.089203</v>
      </c>
      <c r="H13" s="39">
        <f t="shared" si="0"/>
        <v>1356.4071756334561</v>
      </c>
      <c r="I13" s="71">
        <f t="shared" si="1"/>
        <v>0.26084753377566461</v>
      </c>
      <c r="J13" s="13"/>
      <c r="K13" s="9"/>
      <c r="L13" s="8"/>
      <c r="N13" s="13"/>
      <c r="O13">
        <v>1952</v>
      </c>
      <c r="P13" s="8">
        <v>96508536.368141085</v>
      </c>
      <c r="Q13" s="8">
        <v>135996847884.77141</v>
      </c>
      <c r="R13" s="8">
        <f t="shared" si="4"/>
        <v>1409.1691056840648</v>
      </c>
      <c r="S13" s="6">
        <f t="shared" si="5"/>
        <v>27.099405878539706</v>
      </c>
      <c r="T13" s="7">
        <f t="shared" si="6"/>
        <v>1.0246946300226076</v>
      </c>
    </row>
    <row r="14" spans="1:23" ht="12.75" customHeight="1">
      <c r="A14" t="s">
        <v>368</v>
      </c>
      <c r="B14" s="36">
        <f>Data2!AD16</f>
        <v>92835</v>
      </c>
      <c r="C14" s="36">
        <f>Data3!N19</f>
        <v>1460414.828658459</v>
      </c>
      <c r="D14" s="32">
        <f t="shared" si="2"/>
        <v>94295414.828658462</v>
      </c>
      <c r="E14" s="8">
        <f>Data1!P12</f>
        <v>31115840351.605576</v>
      </c>
      <c r="F14" s="32">
        <f t="shared" si="3"/>
        <v>31875256062.507973</v>
      </c>
      <c r="H14" s="39">
        <f t="shared" si="0"/>
        <v>1352.1444757596157</v>
      </c>
      <c r="I14" s="71">
        <f t="shared" si="1"/>
        <v>0.26002778379992608</v>
      </c>
      <c r="J14" s="13"/>
      <c r="K14" s="9"/>
      <c r="L14" s="8"/>
      <c r="N14" s="13"/>
      <c r="O14">
        <v>1953</v>
      </c>
      <c r="P14" s="8">
        <v>97488337.050228447</v>
      </c>
      <c r="Q14" s="8">
        <v>137265272069.19672</v>
      </c>
      <c r="R14" s="8">
        <f t="shared" si="4"/>
        <v>1408.0173713341135</v>
      </c>
      <c r="S14" s="6">
        <f t="shared" si="5"/>
        <v>27.077257141040644</v>
      </c>
      <c r="T14" s="7">
        <f t="shared" si="6"/>
        <v>1.0255328128658272</v>
      </c>
    </row>
    <row r="15" spans="1:23" ht="12.75" customHeight="1">
      <c r="A15" t="s">
        <v>369</v>
      </c>
      <c r="B15" s="36">
        <f>Data2!AD17</f>
        <v>93073</v>
      </c>
      <c r="C15" s="36">
        <f>Data3!N20</f>
        <v>1447555.0006345981</v>
      </c>
      <c r="D15" s="32">
        <f t="shared" si="2"/>
        <v>94520555.000634596</v>
      </c>
      <c r="E15" s="8">
        <f>Data1!P13</f>
        <v>30282196793.190128</v>
      </c>
      <c r="F15" s="32">
        <f t="shared" si="3"/>
        <v>31034925393.520119</v>
      </c>
      <c r="H15" s="39">
        <f t="shared" si="0"/>
        <v>1313.3619620964669</v>
      </c>
      <c r="I15" s="71">
        <f t="shared" si="1"/>
        <v>0.25256960809547441</v>
      </c>
      <c r="J15" s="13"/>
      <c r="K15" s="9"/>
      <c r="L15" s="8"/>
      <c r="N15" s="13"/>
      <c r="O15">
        <v>1954</v>
      </c>
      <c r="P15" s="8">
        <v>98259126.962918296</v>
      </c>
      <c r="Q15" s="8">
        <v>130778864208.81767</v>
      </c>
      <c r="R15" s="8">
        <f t="shared" si="4"/>
        <v>1330.9589475405364</v>
      </c>
      <c r="S15" s="6">
        <f t="shared" si="5"/>
        <v>25.595364375779546</v>
      </c>
      <c r="T15" s="7">
        <f t="shared" si="6"/>
        <v>1.0849080041548338</v>
      </c>
    </row>
    <row r="16" spans="1:23" ht="12.75" customHeight="1">
      <c r="A16" t="s">
        <v>396</v>
      </c>
      <c r="B16" s="36">
        <f>Data2!AD18</f>
        <v>93270</v>
      </c>
      <c r="C16" s="36">
        <f>Data3!N21</f>
        <v>1421505.6054067775</v>
      </c>
      <c r="D16" s="32">
        <f t="shared" si="2"/>
        <v>94691505.605406776</v>
      </c>
      <c r="E16" s="8">
        <f>Data1!P14</f>
        <v>30469363642.675327</v>
      </c>
      <c r="F16" s="32">
        <f t="shared" si="3"/>
        <v>31208546557.486851</v>
      </c>
      <c r="H16" s="39">
        <f t="shared" si="0"/>
        <v>1318.325075008835</v>
      </c>
      <c r="I16" s="71">
        <f t="shared" si="1"/>
        <v>0.25352405288631441</v>
      </c>
      <c r="J16" s="13"/>
      <c r="K16" s="9">
        <v>1949</v>
      </c>
      <c r="L16" s="8">
        <f>AVERAGE(D13:D16)</f>
        <v>94409271.754717186</v>
      </c>
      <c r="M16" s="8">
        <f>AVERAGE(F13:F16)*4</f>
        <v>126038248161.60414</v>
      </c>
      <c r="N16" s="13"/>
      <c r="O16">
        <v>1955</v>
      </c>
      <c r="P16" s="8">
        <v>98969880.570133686</v>
      </c>
      <c r="Q16" s="8">
        <v>136645598436.0463</v>
      </c>
      <c r="R16" s="8">
        <f t="shared" si="4"/>
        <v>1380.6786231212457</v>
      </c>
      <c r="S16" s="6">
        <f t="shared" si="5"/>
        <v>26.551511983100877</v>
      </c>
      <c r="T16" s="7">
        <f t="shared" si="6"/>
        <v>1.0458393366907499</v>
      </c>
    </row>
    <row r="17" spans="1:25" ht="12.75" customHeight="1">
      <c r="A17" t="s">
        <v>371</v>
      </c>
      <c r="B17" s="36">
        <f>Data2!AD19</f>
        <v>93493.333333333299</v>
      </c>
      <c r="C17" s="36">
        <f>Data3!N22</f>
        <v>1358525.4220078688</v>
      </c>
      <c r="D17" s="32">
        <f t="shared" si="2"/>
        <v>94851858.755341172</v>
      </c>
      <c r="E17" s="8">
        <f>Data1!P15</f>
        <v>30658115148.468819</v>
      </c>
      <c r="F17" s="32">
        <f t="shared" si="3"/>
        <v>31364548367.91291</v>
      </c>
      <c r="H17" s="39">
        <f t="shared" si="0"/>
        <v>1322.6751179990661</v>
      </c>
      <c r="I17" s="71">
        <f t="shared" si="1"/>
        <v>0.25436059961520502</v>
      </c>
      <c r="J17" s="13"/>
      <c r="L17" s="8"/>
      <c r="N17" s="13"/>
      <c r="O17">
        <v>1956</v>
      </c>
      <c r="P17" s="8">
        <v>99703612.077833489</v>
      </c>
      <c r="Q17" s="8">
        <v>139232329650.89032</v>
      </c>
      <c r="R17" s="8">
        <f t="shared" si="4"/>
        <v>1396.4622419316042</v>
      </c>
      <c r="S17" s="6">
        <f t="shared" si="5"/>
        <v>26.855043114069311</v>
      </c>
      <c r="T17" s="7">
        <f t="shared" si="6"/>
        <v>1.0340186594597121</v>
      </c>
    </row>
    <row r="18" spans="1:25" ht="12.75" customHeight="1">
      <c r="A18" t="s">
        <v>372</v>
      </c>
      <c r="B18" s="36">
        <f>Data2!AD20</f>
        <v>93702</v>
      </c>
      <c r="C18" s="36">
        <f>Data3!N23</f>
        <v>1306096.8923721283</v>
      </c>
      <c r="D18" s="32">
        <f t="shared" si="2"/>
        <v>95008096.892372131</v>
      </c>
      <c r="E18" s="8">
        <f>Data1!P16</f>
        <v>31284959007.396809</v>
      </c>
      <c r="F18" s="32">
        <f t="shared" si="3"/>
        <v>31964129391.430317</v>
      </c>
      <c r="H18" s="39">
        <f t="shared" si="0"/>
        <v>1345.7433813305488</v>
      </c>
      <c r="I18" s="71">
        <f t="shared" si="1"/>
        <v>0.2587968041020286</v>
      </c>
      <c r="J18" s="13"/>
      <c r="L18" s="8"/>
      <c r="N18" s="13"/>
      <c r="O18">
        <v>1957</v>
      </c>
      <c r="P18" s="8">
        <v>100658897.83739477</v>
      </c>
      <c r="Q18" s="8">
        <v>138039873067.50491</v>
      </c>
      <c r="R18" s="8">
        <f t="shared" si="4"/>
        <v>1371.3628505102022</v>
      </c>
      <c r="S18" s="6">
        <f t="shared" si="5"/>
        <v>26.37236250981158</v>
      </c>
      <c r="T18" s="7">
        <f t="shared" si="6"/>
        <v>1.0529438032035119</v>
      </c>
      <c r="X18" s="73"/>
      <c r="Y18" s="73"/>
    </row>
    <row r="19" spans="1:25" ht="12.75" customHeight="1">
      <c r="A19" t="s">
        <v>397</v>
      </c>
      <c r="B19" s="36">
        <f>Data2!AD21</f>
        <v>93851</v>
      </c>
      <c r="C19" s="36">
        <f>Data3!N24</f>
        <v>1353579.334306384</v>
      </c>
      <c r="D19" s="32">
        <f t="shared" si="2"/>
        <v>95204579.334306389</v>
      </c>
      <c r="E19" s="8">
        <f>Data1!P17</f>
        <v>31231176743.830471</v>
      </c>
      <c r="F19" s="32">
        <f t="shared" si="3"/>
        <v>31935037997.669792</v>
      </c>
      <c r="H19" s="39">
        <f t="shared" si="0"/>
        <v>1341.7437783336625</v>
      </c>
      <c r="I19" s="71">
        <f t="shared" si="1"/>
        <v>0.2580276496795505</v>
      </c>
      <c r="J19" s="13"/>
      <c r="L19" s="8"/>
      <c r="N19" s="13"/>
      <c r="O19">
        <v>1958</v>
      </c>
      <c r="P19" s="8">
        <v>101675067.55230147</v>
      </c>
      <c r="Q19" s="8">
        <v>133929362825.63646</v>
      </c>
      <c r="R19" s="8">
        <f t="shared" si="4"/>
        <v>1317.229150172371</v>
      </c>
      <c r="S19" s="6">
        <f t="shared" si="5"/>
        <v>25.331329811007134</v>
      </c>
      <c r="T19" s="7">
        <f t="shared" si="6"/>
        <v>1.0962162621433527</v>
      </c>
      <c r="X19" s="73"/>
      <c r="Y19" s="73"/>
    </row>
    <row r="20" spans="1:25" ht="12.75" customHeight="1">
      <c r="A20" t="s">
        <v>370</v>
      </c>
      <c r="B20" s="36">
        <f>Data2!AD22</f>
        <v>93481</v>
      </c>
      <c r="C20" s="36">
        <f>Data3!N25</f>
        <v>1916114.3755552734</v>
      </c>
      <c r="D20" s="32">
        <f t="shared" si="2"/>
        <v>95397114.375555277</v>
      </c>
      <c r="E20" s="8">
        <f>Data1!P18</f>
        <v>31812262836.992435</v>
      </c>
      <c r="F20" s="32">
        <f t="shared" si="3"/>
        <v>32808642312.281178</v>
      </c>
      <c r="H20" s="39">
        <f t="shared" si="0"/>
        <v>1375.6660262540654</v>
      </c>
      <c r="I20" s="71">
        <f t="shared" si="1"/>
        <v>0.26455115889501257</v>
      </c>
      <c r="J20" s="13"/>
      <c r="K20" s="9">
        <v>1950</v>
      </c>
      <c r="L20" s="8">
        <f>AVERAGE(D17:D20)</f>
        <v>95115412.339393735</v>
      </c>
      <c r="M20" s="8">
        <f>AVERAGE(F17:F20)*4</f>
        <v>128072358069.2942</v>
      </c>
      <c r="N20" s="13"/>
      <c r="O20" s="8">
        <v>1959</v>
      </c>
      <c r="P20" s="8">
        <v>102876702.91666657</v>
      </c>
      <c r="Q20" s="8">
        <v>137573185375.84631</v>
      </c>
      <c r="R20" s="8">
        <f t="shared" si="4"/>
        <v>1337.2627764644151</v>
      </c>
      <c r="S20" s="6">
        <f t="shared" si="5"/>
        <v>25.716591855084907</v>
      </c>
      <c r="T20" s="7">
        <f t="shared" si="6"/>
        <v>1.0797937703806606</v>
      </c>
      <c r="X20" s="73"/>
      <c r="Y20" s="73"/>
    </row>
    <row r="21" spans="1:25" ht="12.75" customHeight="1">
      <c r="A21" t="s">
        <v>375</v>
      </c>
      <c r="B21" s="36">
        <f>Data2!AD23</f>
        <v>93105.666666666701</v>
      </c>
      <c r="C21" s="36">
        <f>Data3!N26</f>
        <v>2318066.4360959507</v>
      </c>
      <c r="D21" s="32">
        <f t="shared" si="2"/>
        <v>95423733.102762654</v>
      </c>
      <c r="E21" s="8">
        <f>Data1!P19</f>
        <v>31909044962.2314</v>
      </c>
      <c r="F21" s="32">
        <f t="shared" si="3"/>
        <v>33114439509.001293</v>
      </c>
      <c r="H21" s="39">
        <f t="shared" si="0"/>
        <v>1388.1007767046826</v>
      </c>
      <c r="I21" s="71">
        <f t="shared" si="1"/>
        <v>0.26694245705859282</v>
      </c>
      <c r="J21" s="13"/>
      <c r="K21" s="9"/>
      <c r="L21" s="8"/>
      <c r="N21" s="13"/>
      <c r="O21" s="8">
        <v>1960</v>
      </c>
      <c r="P21" s="8">
        <v>104400441.5</v>
      </c>
      <c r="Q21" s="8">
        <v>138890335424.36902</v>
      </c>
      <c r="R21" s="8">
        <f t="shared" si="4"/>
        <v>1330.3615715491876</v>
      </c>
      <c r="S21" s="6">
        <f t="shared" si="5"/>
        <v>25.583876375945916</v>
      </c>
      <c r="T21" s="7">
        <f t="shared" si="6"/>
        <v>1.0853951634417256</v>
      </c>
      <c r="X21" s="73"/>
      <c r="Y21" s="73"/>
    </row>
    <row r="22" spans="1:25" ht="12.75" customHeight="1">
      <c r="A22" t="s">
        <v>398</v>
      </c>
      <c r="B22" s="36">
        <f>Data2!AD24</f>
        <v>92842.333333333299</v>
      </c>
      <c r="C22" s="36">
        <f>Data3!N27</f>
        <v>2720018.4966366286</v>
      </c>
      <c r="D22" s="32">
        <f t="shared" si="2"/>
        <v>95562351.829969928</v>
      </c>
      <c r="E22" s="8">
        <f>Data1!P20</f>
        <v>32166405467.113678</v>
      </c>
      <c r="F22" s="32">
        <f t="shared" si="3"/>
        <v>33580815085.364723</v>
      </c>
      <c r="H22" s="39">
        <f t="shared" si="0"/>
        <v>1405.6085662317585</v>
      </c>
      <c r="I22" s="71">
        <f t="shared" si="1"/>
        <v>0.27030933965995357</v>
      </c>
      <c r="J22" s="13"/>
      <c r="K22" s="9"/>
      <c r="L22" s="8"/>
      <c r="N22" s="13"/>
      <c r="O22" s="8">
        <v>1961</v>
      </c>
      <c r="P22" s="8">
        <v>105614333.875</v>
      </c>
      <c r="Q22" s="8">
        <v>139247549669.62213</v>
      </c>
      <c r="R22" s="8">
        <f t="shared" si="4"/>
        <v>1318.4531356740722</v>
      </c>
      <c r="S22" s="6">
        <f t="shared" si="5"/>
        <v>25.354867993732157</v>
      </c>
      <c r="T22" s="7">
        <f t="shared" si="6"/>
        <v>1.09519859016451</v>
      </c>
      <c r="X22" s="73"/>
      <c r="Y22" s="73"/>
    </row>
    <row r="23" spans="1:25" ht="12.75" customHeight="1">
      <c r="A23" t="s">
        <v>373</v>
      </c>
      <c r="B23" s="36">
        <f>Data2!AD25</f>
        <v>92776</v>
      </c>
      <c r="C23" s="36">
        <f>Data3!N28</f>
        <v>3121970.5571773066</v>
      </c>
      <c r="D23" s="32">
        <f t="shared" si="2"/>
        <v>95897970.557177305</v>
      </c>
      <c r="E23" s="8">
        <f>Data1!P21</f>
        <v>33044510249.796806</v>
      </c>
      <c r="F23" s="32">
        <f t="shared" si="3"/>
        <v>34667934939.529007</v>
      </c>
      <c r="H23" s="39">
        <f t="shared" si="0"/>
        <v>1446.0341439179433</v>
      </c>
      <c r="I23" s="71">
        <f t="shared" si="1"/>
        <v>0.2780834892149891</v>
      </c>
      <c r="J23" s="13"/>
      <c r="K23" s="9"/>
      <c r="L23" s="8"/>
      <c r="N23" s="13"/>
      <c r="O23" s="8">
        <v>1962</v>
      </c>
      <c r="P23" s="8">
        <v>106235898.25</v>
      </c>
      <c r="Q23" s="8">
        <v>141516540716.03162</v>
      </c>
      <c r="R23" s="8">
        <f t="shared" si="4"/>
        <v>1332.0971822820882</v>
      </c>
      <c r="S23" s="6">
        <f t="shared" si="5"/>
        <v>25.617253505424774</v>
      </c>
      <c r="T23" s="7">
        <f t="shared" si="6"/>
        <v>1.0839809847165063</v>
      </c>
      <c r="X23" s="73"/>
      <c r="Y23" s="73"/>
    </row>
    <row r="24" spans="1:25" ht="12.75" customHeight="1">
      <c r="A24" t="s">
        <v>374</v>
      </c>
      <c r="B24" s="36">
        <f>Data2!AD26</f>
        <v>92866</v>
      </c>
      <c r="C24" s="36">
        <f>Data3!N29</f>
        <v>3215946.2235055207</v>
      </c>
      <c r="D24" s="32">
        <f t="shared" si="2"/>
        <v>96081946.223505527</v>
      </c>
      <c r="E24" s="8">
        <f>Data1!P22</f>
        <v>31980830515.725029</v>
      </c>
      <c r="F24" s="32">
        <f t="shared" si="3"/>
        <v>33653122551.947899</v>
      </c>
      <c r="H24" s="39">
        <f t="shared" si="0"/>
        <v>1401.017522008312</v>
      </c>
      <c r="I24" s="71">
        <f t="shared" ref="I24:I87" si="7">H24/5200</f>
        <v>0.26942644654005998</v>
      </c>
      <c r="J24" s="71"/>
      <c r="K24" s="9">
        <v>1951</v>
      </c>
      <c r="L24" s="8">
        <f>AVERAGE(D21:D24)</f>
        <v>95741500.428353846</v>
      </c>
      <c r="M24" s="8">
        <f>AVERAGE(F21:F24)*4</f>
        <v>135016312085.84293</v>
      </c>
      <c r="N24" s="13"/>
      <c r="O24" s="8">
        <v>1963</v>
      </c>
      <c r="P24" s="8">
        <v>108162825.41666675</v>
      </c>
      <c r="Q24" s="8">
        <v>143016946509.90967</v>
      </c>
      <c r="R24" s="8">
        <f t="shared" si="4"/>
        <v>1322.2375243895235</v>
      </c>
      <c r="S24" s="6">
        <f t="shared" si="5"/>
        <v>25.427644699798527</v>
      </c>
      <c r="T24" s="7">
        <f t="shared" si="6"/>
        <v>1.0920640117628646</v>
      </c>
      <c r="X24" s="73"/>
      <c r="Y24" s="73"/>
    </row>
    <row r="25" spans="1:25" ht="12.75" customHeight="1">
      <c r="A25" t="s">
        <v>399</v>
      </c>
      <c r="B25" s="36">
        <f>Data2!AD27</f>
        <v>92889.333333333299</v>
      </c>
      <c r="C25" s="36">
        <f>Data3!N30</f>
        <v>3359712.5060286839</v>
      </c>
      <c r="D25" s="32">
        <f t="shared" si="2"/>
        <v>96249045.839361981</v>
      </c>
      <c r="E25" s="8">
        <f>Data1!P23</f>
        <v>32162908816.983746</v>
      </c>
      <c r="F25" s="32">
        <f t="shared" si="3"/>
        <v>33909959320.11866</v>
      </c>
      <c r="H25" s="39">
        <f t="shared" si="0"/>
        <v>1409.2590331425749</v>
      </c>
      <c r="I25" s="71">
        <f t="shared" si="7"/>
        <v>0.27101135252741826</v>
      </c>
      <c r="J25" s="71"/>
      <c r="L25" s="8"/>
      <c r="N25" s="13"/>
      <c r="O25" s="8">
        <v>1964</v>
      </c>
      <c r="P25" s="8">
        <v>110025803.12500025</v>
      </c>
      <c r="Q25" s="8">
        <v>145932089861.11041</v>
      </c>
      <c r="R25" s="8">
        <f t="shared" si="4"/>
        <v>1326.3442366816178</v>
      </c>
      <c r="S25" s="6">
        <f t="shared" si="5"/>
        <v>25.506619936184958</v>
      </c>
      <c r="T25" s="7">
        <f t="shared" si="6"/>
        <v>1.0886826929642992</v>
      </c>
      <c r="X25" s="73"/>
      <c r="Y25" s="73"/>
    </row>
    <row r="26" spans="1:25" ht="12.75" customHeight="1">
      <c r="A26" t="s">
        <v>376</v>
      </c>
      <c r="B26" s="36">
        <f>Data2!AD28</f>
        <v>92944.666666666701</v>
      </c>
      <c r="C26" s="36">
        <f>Data3!N31</f>
        <v>3472153.5664424417</v>
      </c>
      <c r="D26" s="32">
        <f t="shared" si="2"/>
        <v>96416820.233109146</v>
      </c>
      <c r="E26" s="8">
        <f>Data1!P24</f>
        <v>31936712144.731171</v>
      </c>
      <c r="F26" s="32">
        <f t="shared" si="3"/>
        <v>33742231999.281242</v>
      </c>
      <c r="H26" s="39">
        <f t="shared" si="0"/>
        <v>1399.8483632918769</v>
      </c>
      <c r="I26" s="71">
        <f t="shared" si="7"/>
        <v>0.26920160832536094</v>
      </c>
      <c r="J26" s="71"/>
      <c r="L26" s="8"/>
      <c r="N26" s="13"/>
      <c r="O26" s="8">
        <v>1965</v>
      </c>
      <c r="P26" s="8">
        <v>111791094.54166675</v>
      </c>
      <c r="Q26" s="8">
        <v>150276919451.5329</v>
      </c>
      <c r="R26" s="8">
        <f t="shared" si="4"/>
        <v>1344.2655702375446</v>
      </c>
      <c r="S26" s="6">
        <f t="shared" si="5"/>
        <v>25.851260966106626</v>
      </c>
      <c r="T26" s="7">
        <f t="shared" si="6"/>
        <v>1.0741687114199157</v>
      </c>
      <c r="X26" s="73"/>
      <c r="Y26" s="73"/>
    </row>
    <row r="27" spans="1:25" ht="12.75" customHeight="1">
      <c r="A27" t="s">
        <v>377</v>
      </c>
      <c r="B27" s="36">
        <f>Data2!AD29</f>
        <v>93168.666666666701</v>
      </c>
      <c r="C27" s="36">
        <f>Data3!N32</f>
        <v>3427638.7771290769</v>
      </c>
      <c r="D27" s="32">
        <f t="shared" si="2"/>
        <v>96596305.443795785</v>
      </c>
      <c r="E27" s="8">
        <f>Data1!P25</f>
        <v>32216496163.522285</v>
      </c>
      <c r="F27" s="32">
        <f t="shared" si="3"/>
        <v>33998868327.629406</v>
      </c>
      <c r="H27" s="39">
        <f t="shared" si="0"/>
        <v>1407.8744801440268</v>
      </c>
      <c r="I27" s="71">
        <f t="shared" si="7"/>
        <v>0.27074509233538979</v>
      </c>
      <c r="J27" s="71"/>
      <c r="L27" s="8"/>
      <c r="N27" s="13"/>
      <c r="O27" s="8">
        <v>1966</v>
      </c>
      <c r="P27" s="8">
        <v>113381013.95833325</v>
      </c>
      <c r="Q27" s="8">
        <v>154391995255.45953</v>
      </c>
      <c r="R27" s="8">
        <f t="shared" si="4"/>
        <v>1361.7094244032562</v>
      </c>
      <c r="S27" s="6">
        <f t="shared" si="5"/>
        <v>26.186719700062618</v>
      </c>
      <c r="T27" s="7">
        <f t="shared" si="6"/>
        <v>1.0604083290537654</v>
      </c>
      <c r="X27" s="73"/>
      <c r="Y27" s="73"/>
    </row>
    <row r="28" spans="1:25" ht="12.75" customHeight="1">
      <c r="A28" t="s">
        <v>378</v>
      </c>
      <c r="B28" s="36">
        <f>Data2!AD30</f>
        <v>93405.666666666701</v>
      </c>
      <c r="C28" s="36">
        <f>Data3!N33</f>
        <v>3366307.2896306636</v>
      </c>
      <c r="D28" s="32">
        <f t="shared" si="2"/>
        <v>96771973.956297368</v>
      </c>
      <c r="E28" s="8">
        <f>Data1!P26</f>
        <v>32546025846.809509</v>
      </c>
      <c r="F28" s="32">
        <f t="shared" si="3"/>
        <v>34296505637.417454</v>
      </c>
      <c r="H28" s="39">
        <f t="shared" si="0"/>
        <v>1417.6214139397798</v>
      </c>
      <c r="I28" s="71">
        <f t="shared" si="7"/>
        <v>0.27261950268072688</v>
      </c>
      <c r="J28" s="71"/>
      <c r="K28" s="9">
        <v>1952</v>
      </c>
      <c r="L28" s="8">
        <f>AVERAGE(D25:D28)</f>
        <v>96508536.368141085</v>
      </c>
      <c r="M28" s="8">
        <f>AVERAGE(F25:F28)*4</f>
        <v>135947565284.44676</v>
      </c>
      <c r="N28" s="13"/>
      <c r="O28" s="8">
        <v>1967</v>
      </c>
      <c r="P28" s="8">
        <v>115186993.58333325</v>
      </c>
      <c r="Q28" s="8">
        <v>155051731599.39828</v>
      </c>
      <c r="R28" s="8">
        <f t="shared" si="4"/>
        <v>1346.0871473064749</v>
      </c>
      <c r="S28" s="6">
        <f t="shared" si="5"/>
        <v>25.886291294355285</v>
      </c>
      <c r="T28" s="7">
        <f t="shared" si="6"/>
        <v>1.0727151048708894</v>
      </c>
      <c r="X28" s="73"/>
      <c r="Y28" s="73"/>
    </row>
    <row r="29" spans="1:25" ht="12.75" customHeight="1">
      <c r="A29" t="s">
        <v>379</v>
      </c>
      <c r="B29" s="36">
        <f>Data2!AD31</f>
        <v>93726.666666666701</v>
      </c>
      <c r="C29" s="36">
        <f>Data3!N34</f>
        <v>3505457.2236324404</v>
      </c>
      <c r="D29" s="32">
        <f t="shared" si="2"/>
        <v>97232123.890299141</v>
      </c>
      <c r="E29" s="8">
        <f>Data1!P27</f>
        <v>32619907129.088024</v>
      </c>
      <c r="F29" s="32">
        <f t="shared" si="3"/>
        <v>34442744885.376892</v>
      </c>
      <c r="H29" s="39">
        <f t="shared" si="0"/>
        <v>1416.9286242985481</v>
      </c>
      <c r="I29" s="71">
        <f t="shared" si="7"/>
        <v>0.27248627390356694</v>
      </c>
      <c r="J29" s="71"/>
      <c r="K29" s="9"/>
      <c r="L29" s="8"/>
      <c r="N29" s="13"/>
      <c r="O29" s="8">
        <v>1968</v>
      </c>
      <c r="P29" s="8">
        <v>117148633.29166675</v>
      </c>
      <c r="Q29" s="8">
        <v>156709516760.42755</v>
      </c>
      <c r="R29" s="8">
        <f t="shared" si="4"/>
        <v>1337.6982074580885</v>
      </c>
      <c r="S29" s="6">
        <f t="shared" si="5"/>
        <v>25.724965528040165</v>
      </c>
      <c r="T29" s="7">
        <f t="shared" si="6"/>
        <v>1.0794422892530207</v>
      </c>
      <c r="X29" s="73"/>
      <c r="Y29" s="73"/>
    </row>
    <row r="30" spans="1:25" ht="12.75" customHeight="1">
      <c r="A30" t="s">
        <v>380</v>
      </c>
      <c r="B30" s="36">
        <f>Data2!AD32</f>
        <v>93888</v>
      </c>
      <c r="C30" s="36">
        <f>Data3!N35</f>
        <v>3500840.8751110546</v>
      </c>
      <c r="D30" s="32">
        <f t="shared" si="2"/>
        <v>97388840.875111058</v>
      </c>
      <c r="E30" s="8">
        <f>Data1!P28</f>
        <v>32562819147.326931</v>
      </c>
      <c r="F30" s="32">
        <f t="shared" si="3"/>
        <v>34383256402.384682</v>
      </c>
      <c r="H30" s="39">
        <f t="shared" si="0"/>
        <v>1412.2051805289225</v>
      </c>
      <c r="I30" s="71">
        <f>H30/5200</f>
        <v>0.2715779193324851</v>
      </c>
      <c r="J30" s="71"/>
      <c r="K30" s="9"/>
      <c r="L30" s="8"/>
      <c r="N30" s="13"/>
      <c r="O30" s="8">
        <v>1969</v>
      </c>
      <c r="P30" s="8">
        <v>119140639.875</v>
      </c>
      <c r="Q30" s="8">
        <v>159741483695.91385</v>
      </c>
      <c r="R30" s="8">
        <f t="shared" si="4"/>
        <v>1340.7808105069055</v>
      </c>
      <c r="S30" s="6">
        <f t="shared" si="5"/>
        <v>25.784246355902027</v>
      </c>
      <c r="T30" s="7">
        <f t="shared" si="6"/>
        <v>1.0769605323052798</v>
      </c>
      <c r="X30" s="73"/>
      <c r="Y30" s="73"/>
    </row>
    <row r="31" spans="1:25" ht="12.75" customHeight="1">
      <c r="A31" t="s">
        <v>381</v>
      </c>
      <c r="B31" s="36">
        <f>Data2!AD33</f>
        <v>94024.333333333299</v>
      </c>
      <c r="C31" s="36">
        <f>Data3!N36</f>
        <v>3546344.8819647161</v>
      </c>
      <c r="D31" s="32">
        <f t="shared" si="2"/>
        <v>97570678.215298012</v>
      </c>
      <c r="E31" s="8">
        <f>Data1!P29</f>
        <v>32690076356.642326</v>
      </c>
      <c r="F31" s="32">
        <f t="shared" si="3"/>
        <v>34534175695.263977</v>
      </c>
      <c r="H31" s="39">
        <f t="shared" si="0"/>
        <v>1415.7604037172471</v>
      </c>
      <c r="I31" s="71">
        <f t="shared" si="7"/>
        <v>0.27226161609947058</v>
      </c>
      <c r="J31" s="71"/>
      <c r="K31" s="9"/>
      <c r="L31" s="8"/>
      <c r="N31" s="13"/>
      <c r="O31" s="8">
        <v>1970</v>
      </c>
      <c r="P31" s="8">
        <v>121235894.125</v>
      </c>
      <c r="Q31" s="8">
        <v>158592065438.5191</v>
      </c>
      <c r="R31" s="8">
        <f t="shared" si="4"/>
        <v>1308.1279812643861</v>
      </c>
      <c r="S31" s="6">
        <f t="shared" si="5"/>
        <v>25.156307332007426</v>
      </c>
      <c r="T31" s="7">
        <f t="shared" si="6"/>
        <v>1.1038430765715581</v>
      </c>
      <c r="X31" s="73"/>
      <c r="Y31" s="73"/>
    </row>
    <row r="32" spans="1:25" ht="12.75" customHeight="1">
      <c r="A32" t="s">
        <v>400</v>
      </c>
      <c r="B32" s="36">
        <f>Data2!AD34</f>
        <v>94279</v>
      </c>
      <c r="C32" s="36">
        <f>Data3!N37</f>
        <v>3482705.2202056097</v>
      </c>
      <c r="D32" s="32">
        <f t="shared" si="2"/>
        <v>97761705.220205605</v>
      </c>
      <c r="E32" s="8">
        <f>Data1!P30</f>
        <v>32088462988.554722</v>
      </c>
      <c r="F32" s="32">
        <f t="shared" si="3"/>
        <v>33899469703.061638</v>
      </c>
      <c r="H32" s="39">
        <f t="shared" si="0"/>
        <v>1387.024484759303</v>
      </c>
      <c r="I32" s="71">
        <f t="shared" si="7"/>
        <v>0.26673547783832752</v>
      </c>
      <c r="J32" s="71"/>
      <c r="K32" s="9">
        <v>1953</v>
      </c>
      <c r="L32" s="8">
        <f>AVERAGE(D29:D32)</f>
        <v>97488337.050228447</v>
      </c>
      <c r="M32" s="8">
        <f>AVERAGE(F29:F32)*4</f>
        <v>137259646686.08719</v>
      </c>
      <c r="N32" s="13"/>
      <c r="O32" s="8">
        <v>1971</v>
      </c>
      <c r="P32" s="8">
        <v>123570441.125</v>
      </c>
      <c r="Q32" s="8">
        <v>157845134324.38406</v>
      </c>
      <c r="R32" s="8">
        <f t="shared" si="4"/>
        <v>1277.3696758492013</v>
      </c>
      <c r="S32" s="6">
        <f t="shared" si="5"/>
        <v>24.564801458638485</v>
      </c>
      <c r="T32" s="7">
        <f t="shared" si="6"/>
        <v>1.1304229642278496</v>
      </c>
      <c r="X32" s="73"/>
      <c r="Y32" s="73"/>
    </row>
    <row r="33" spans="1:25" ht="12.75" customHeight="1">
      <c r="A33" t="s">
        <v>383</v>
      </c>
      <c r="B33" s="36">
        <f>Data2!AD35</f>
        <v>94563.333333333299</v>
      </c>
      <c r="C33" s="36">
        <f>Data3!N38</f>
        <v>3382794.2486356134</v>
      </c>
      <c r="D33" s="32">
        <f t="shared" si="2"/>
        <v>97946127.581968918</v>
      </c>
      <c r="E33" s="8">
        <f>Data1!P31</f>
        <v>31871806382.486187</v>
      </c>
      <c r="F33" s="32">
        <f t="shared" si="3"/>
        <v>33630859391.776707</v>
      </c>
      <c r="H33" s="39">
        <f t="shared" si="0"/>
        <v>1373.4431456162183</v>
      </c>
      <c r="I33" s="71">
        <f t="shared" si="7"/>
        <v>0.26412368184927276</v>
      </c>
      <c r="J33" s="71"/>
      <c r="L33" s="8"/>
      <c r="N33" s="13"/>
      <c r="O33" s="8">
        <v>1972</v>
      </c>
      <c r="P33" s="8">
        <v>126559899.16666651</v>
      </c>
      <c r="Q33" s="8">
        <v>162745958178.66</v>
      </c>
      <c r="R33" s="8">
        <f t="shared" si="4"/>
        <v>1285.9204159473936</v>
      </c>
      <c r="S33" s="6">
        <f t="shared" si="5"/>
        <v>24.729238768219108</v>
      </c>
      <c r="T33" s="7">
        <f t="shared" si="6"/>
        <v>1.1229062059212951</v>
      </c>
      <c r="X33" s="73"/>
      <c r="Y33" s="73"/>
    </row>
    <row r="34" spans="1:25" ht="12.75" customHeight="1">
      <c r="A34" t="s">
        <v>384</v>
      </c>
      <c r="B34" s="36">
        <f>Data2!AD36</f>
        <v>94838.666666666701</v>
      </c>
      <c r="C34" s="36">
        <f>Data3!N39</f>
        <v>3323441.196217794</v>
      </c>
      <c r="D34" s="32">
        <f t="shared" si="2"/>
        <v>98162107.862884492</v>
      </c>
      <c r="E34" s="8">
        <f>Data1!P32</f>
        <v>31583154748.269566</v>
      </c>
      <c r="F34" s="32">
        <f t="shared" si="3"/>
        <v>33311344170.302818</v>
      </c>
      <c r="H34" s="39">
        <f t="shared" si="0"/>
        <v>1357.4013392961369</v>
      </c>
      <c r="I34" s="71">
        <f t="shared" si="7"/>
        <v>0.26103871909541093</v>
      </c>
      <c r="J34" s="71"/>
      <c r="L34" s="8"/>
      <c r="N34" s="13"/>
      <c r="O34" s="8">
        <v>1973</v>
      </c>
      <c r="P34" s="8">
        <v>128986638.70833325</v>
      </c>
      <c r="Q34" s="8">
        <v>167392110014.97949</v>
      </c>
      <c r="R34" s="8">
        <f t="shared" si="4"/>
        <v>1297.7476713188048</v>
      </c>
      <c r="S34" s="6">
        <f t="shared" si="5"/>
        <v>24.956685986900091</v>
      </c>
      <c r="T34" s="7">
        <f t="shared" si="6"/>
        <v>1.1126723994972181</v>
      </c>
      <c r="X34" s="73"/>
      <c r="Y34" s="73"/>
    </row>
    <row r="35" spans="1:25" ht="12.75" customHeight="1">
      <c r="A35" t="s">
        <v>401</v>
      </c>
      <c r="B35" s="36">
        <f>Data2!AD37</f>
        <v>95076.333333333299</v>
      </c>
      <c r="C35" s="36">
        <f>Data3!N40</f>
        <v>3292775.4524685871</v>
      </c>
      <c r="D35" s="32">
        <f t="shared" si="2"/>
        <v>98369108.785801888</v>
      </c>
      <c r="E35" s="8">
        <f>Data1!P33</f>
        <v>28911225145.264534</v>
      </c>
      <c r="F35" s="32">
        <f t="shared" si="3"/>
        <v>30623468380.548199</v>
      </c>
      <c r="H35" s="39">
        <f t="shared" si="0"/>
        <v>1245.2473650942841</v>
      </c>
      <c r="I35" s="71">
        <f t="shared" si="7"/>
        <v>0.23947064713351618</v>
      </c>
      <c r="J35" s="71"/>
      <c r="L35" s="8"/>
      <c r="N35" s="13"/>
      <c r="O35" s="8">
        <v>1974</v>
      </c>
      <c r="P35" s="8">
        <v>131360854.875</v>
      </c>
      <c r="Q35" s="8">
        <v>168042579176.5184</v>
      </c>
      <c r="R35" s="8">
        <f t="shared" si="4"/>
        <v>1279.2439523663568</v>
      </c>
      <c r="S35" s="6">
        <f t="shared" si="5"/>
        <v>24.600845237814553</v>
      </c>
      <c r="T35" s="7">
        <f t="shared" si="6"/>
        <v>1.1287667318787449</v>
      </c>
      <c r="X35" s="73"/>
      <c r="Y35" s="73"/>
    </row>
    <row r="36" spans="1:25" ht="12.75" customHeight="1">
      <c r="A36" t="s">
        <v>382</v>
      </c>
      <c r="B36" s="36">
        <f>Data2!AD38</f>
        <v>95302</v>
      </c>
      <c r="C36" s="36">
        <f>Data3!N41</f>
        <v>3257163.6210178952</v>
      </c>
      <c r="D36" s="32">
        <f t="shared" si="2"/>
        <v>98559163.621017888</v>
      </c>
      <c r="E36" s="8">
        <f>Data1!P34</f>
        <v>31511717189.973598</v>
      </c>
      <c r="F36" s="32">
        <f t="shared" si="3"/>
        <v>33205442272.902905</v>
      </c>
      <c r="H36" s="39">
        <f t="shared" si="0"/>
        <v>1347.63490488151</v>
      </c>
      <c r="I36" s="71">
        <f t="shared" si="7"/>
        <v>0.25916055863105963</v>
      </c>
      <c r="J36" s="71"/>
      <c r="K36" s="9">
        <v>1954</v>
      </c>
      <c r="L36" s="8">
        <f>AVERAGE(D33:D36)</f>
        <v>98259126.962918296</v>
      </c>
      <c r="M36" s="8">
        <f>AVERAGE(F33:F36)*4</f>
        <v>130771114215.53064</v>
      </c>
      <c r="N36" s="13"/>
      <c r="O36" s="8">
        <v>1975</v>
      </c>
      <c r="P36" s="8">
        <v>133751463.83333325</v>
      </c>
      <c r="Q36" s="8">
        <v>164633988210.74545</v>
      </c>
      <c r="R36" s="8">
        <f t="shared" si="4"/>
        <v>1230.8948514828569</v>
      </c>
      <c r="S36" s="6">
        <f t="shared" si="5"/>
        <v>23.671054836208786</v>
      </c>
      <c r="T36" s="7">
        <f t="shared" si="6"/>
        <v>1.1731042774682789</v>
      </c>
      <c r="X36" s="73"/>
      <c r="Y36" s="73"/>
    </row>
    <row r="37" spans="1:25" ht="12.75" customHeight="1">
      <c r="A37" t="s">
        <v>387</v>
      </c>
      <c r="B37" s="36">
        <f>Data2!AD39</f>
        <v>95552.333333333299</v>
      </c>
      <c r="C37" s="36">
        <f>Data3!N42</f>
        <v>3171431.434192156</v>
      </c>
      <c r="D37" s="32">
        <f t="shared" si="2"/>
        <v>98723764.767525449</v>
      </c>
      <c r="E37" s="8">
        <f>Data1!P35</f>
        <v>31994959477.952118</v>
      </c>
      <c r="F37" s="32">
        <f t="shared" si="3"/>
        <v>33644103823.73204</v>
      </c>
      <c r="H37" s="39">
        <f t="shared" si="0"/>
        <v>1363.1612977060638</v>
      </c>
      <c r="I37" s="71">
        <f t="shared" si="7"/>
        <v>0.26214640340501227</v>
      </c>
      <c r="J37" s="71"/>
      <c r="K37" s="9"/>
      <c r="L37" s="8"/>
      <c r="N37" s="13"/>
      <c r="O37" s="8">
        <v>1976</v>
      </c>
      <c r="P37" s="8">
        <v>136157869.58333325</v>
      </c>
      <c r="Q37" s="8">
        <v>171101419556.46667</v>
      </c>
      <c r="R37" s="8">
        <f t="shared" si="4"/>
        <v>1256.6399583077111</v>
      </c>
      <c r="S37" s="6">
        <f t="shared" si="5"/>
        <v>24.166153044379062</v>
      </c>
      <c r="T37" s="7">
        <f t="shared" si="6"/>
        <v>1.1490705876747551</v>
      </c>
      <c r="X37" s="73"/>
      <c r="Y37" s="73"/>
    </row>
    <row r="38" spans="1:25" ht="12.75" customHeight="1">
      <c r="A38" t="s">
        <v>402</v>
      </c>
      <c r="B38" s="36">
        <f>Data2!AD40</f>
        <v>95863</v>
      </c>
      <c r="C38" s="36">
        <f>Data3!N43</f>
        <v>3032611.2393704783</v>
      </c>
      <c r="D38" s="32">
        <f t="shared" si="2"/>
        <v>98895611.23937048</v>
      </c>
      <c r="E38" s="8">
        <f>Data1!P36</f>
        <v>32311610347.208313</v>
      </c>
      <c r="F38" s="32">
        <f t="shared" si="3"/>
        <v>33888568191.680962</v>
      </c>
      <c r="H38" s="39">
        <f t="shared" si="0"/>
        <v>1370.6803675910696</v>
      </c>
      <c r="I38" s="71">
        <f t="shared" si="7"/>
        <v>0.26359237838289801</v>
      </c>
      <c r="J38" s="71"/>
      <c r="K38" s="9"/>
      <c r="L38" s="8"/>
      <c r="N38" s="13"/>
      <c r="O38" s="8">
        <v>1977</v>
      </c>
      <c r="P38" s="8">
        <v>138514098.91666675</v>
      </c>
      <c r="Q38" s="8">
        <v>178927852894.86859</v>
      </c>
      <c r="R38" s="8">
        <f t="shared" si="4"/>
        <v>1291.76635659678</v>
      </c>
      <c r="S38" s="6">
        <f t="shared" si="5"/>
        <v>24.841660703784232</v>
      </c>
      <c r="T38" s="7">
        <f t="shared" si="6"/>
        <v>1.1178244486815896</v>
      </c>
      <c r="X38" s="73"/>
      <c r="Y38" s="73"/>
    </row>
    <row r="39" spans="1:25" ht="12.75" customHeight="1">
      <c r="A39" t="s">
        <v>385</v>
      </c>
      <c r="B39" s="36">
        <f>Data2!AD41</f>
        <v>96105</v>
      </c>
      <c r="C39" s="36">
        <f>Data3!N44</f>
        <v>2935997.6596014719</v>
      </c>
      <c r="D39" s="32">
        <f t="shared" si="2"/>
        <v>99040997.659601465</v>
      </c>
      <c r="E39" s="8">
        <f>Data1!P37</f>
        <v>32879489202.597149</v>
      </c>
      <c r="F39" s="32">
        <f t="shared" si="3"/>
        <v>34406207985.589912</v>
      </c>
      <c r="H39" s="39">
        <f t="shared" si="0"/>
        <v>1389.5743701549607</v>
      </c>
      <c r="I39" s="71">
        <f t="shared" si="7"/>
        <v>0.26722584041441549</v>
      </c>
      <c r="J39" s="71"/>
      <c r="K39" s="9"/>
      <c r="L39" s="8"/>
      <c r="N39" s="13"/>
      <c r="O39" s="8">
        <v>1978</v>
      </c>
      <c r="P39" s="8">
        <v>140811372.79166675</v>
      </c>
      <c r="Q39" s="8">
        <v>187757353382.93994</v>
      </c>
      <c r="R39" s="8">
        <f t="shared" si="4"/>
        <v>1333.3962283055837</v>
      </c>
      <c r="S39" s="6">
        <f t="shared" si="5"/>
        <v>25.642235159722762</v>
      </c>
      <c r="T39" s="7">
        <f t="shared" si="6"/>
        <v>1.082924928641164</v>
      </c>
      <c r="X39" s="73"/>
      <c r="Y39" s="73"/>
    </row>
    <row r="40" spans="1:25" ht="12.75" customHeight="1">
      <c r="A40" t="s">
        <v>386</v>
      </c>
      <c r="B40" s="36">
        <f>Data2!AD42</f>
        <v>96297</v>
      </c>
      <c r="C40" s="36">
        <f>Data3!N45</f>
        <v>2922148.614037314</v>
      </c>
      <c r="D40" s="32">
        <f t="shared" si="2"/>
        <v>99219148.61403732</v>
      </c>
      <c r="E40" s="8">
        <f>Data1!P38</f>
        <v>33184638548.862064</v>
      </c>
      <c r="F40" s="32">
        <f t="shared" si="3"/>
        <v>34704155828.161469</v>
      </c>
      <c r="H40" s="39">
        <f t="shared" si="0"/>
        <v>1399.091055020466</v>
      </c>
      <c r="I40" s="71">
        <f t="shared" si="7"/>
        <v>0.26905597211932036</v>
      </c>
      <c r="J40" s="71"/>
      <c r="K40" s="9">
        <v>1955</v>
      </c>
      <c r="L40" s="8">
        <f>AVERAGE(D37:D40)</f>
        <v>98969880.570133686</v>
      </c>
      <c r="M40" s="8">
        <f>AVERAGE(F37:F40)*4</f>
        <v>136643035829.16438</v>
      </c>
      <c r="N40" s="13"/>
      <c r="O40" s="8">
        <v>1979</v>
      </c>
      <c r="P40" s="8">
        <v>143138001.91666675</v>
      </c>
      <c r="Q40" s="8">
        <v>192562271810.8053</v>
      </c>
      <c r="R40" s="8">
        <f t="shared" si="4"/>
        <v>1345.291042436884</v>
      </c>
      <c r="S40" s="6">
        <f t="shared" si="5"/>
        <v>25.870981585324692</v>
      </c>
      <c r="T40" s="7">
        <f t="shared" si="6"/>
        <v>1.0733499070748231</v>
      </c>
      <c r="X40" s="73"/>
      <c r="Y40" s="73"/>
    </row>
    <row r="41" spans="1:25" ht="12.75" customHeight="1">
      <c r="A41" t="s">
        <v>403</v>
      </c>
      <c r="B41" s="36">
        <f>Data2!AD43</f>
        <v>96504.666666666701</v>
      </c>
      <c r="C41" s="36">
        <f>Data3!N46</f>
        <v>2873676.9545627614</v>
      </c>
      <c r="D41" s="32">
        <f t="shared" si="2"/>
        <v>99378343.62122947</v>
      </c>
      <c r="E41" s="8">
        <f>Data1!P39</f>
        <v>33112021911.736721</v>
      </c>
      <c r="F41" s="32">
        <f t="shared" si="3"/>
        <v>34606333928.10936</v>
      </c>
      <c r="H41" s="39">
        <f t="shared" si="0"/>
        <v>1392.9124864470637</v>
      </c>
      <c r="I41" s="71">
        <f t="shared" si="7"/>
        <v>0.26786778585520454</v>
      </c>
      <c r="J41" s="71"/>
      <c r="L41" s="8"/>
      <c r="N41" s="13"/>
      <c r="O41" s="8">
        <v>1980</v>
      </c>
      <c r="P41" s="8">
        <v>145437326.5</v>
      </c>
      <c r="Q41" s="8">
        <v>191464174270.47964</v>
      </c>
      <c r="R41" s="8">
        <f t="shared" si="4"/>
        <v>1316.472042481334</v>
      </c>
      <c r="S41" s="6">
        <f t="shared" si="5"/>
        <v>25.316770047717963</v>
      </c>
      <c r="T41" s="7">
        <f t="shared" si="6"/>
        <v>1.0968466999622555</v>
      </c>
      <c r="X41" s="73"/>
      <c r="Y41" s="73"/>
    </row>
    <row r="42" spans="1:25" ht="12.75" customHeight="1">
      <c r="A42" t="s">
        <v>388</v>
      </c>
      <c r="B42" s="36">
        <f>Data2!AD44</f>
        <v>96719.333333333299</v>
      </c>
      <c r="C42" s="36">
        <f>Data3!N47</f>
        <v>2831800.0786901889</v>
      </c>
      <c r="D42" s="32">
        <f t="shared" si="2"/>
        <v>99551133.412023485</v>
      </c>
      <c r="E42" s="8">
        <f>Data1!P40</f>
        <v>33421308007.530872</v>
      </c>
      <c r="F42" s="32">
        <f t="shared" si="3"/>
        <v>34893844048.449768</v>
      </c>
      <c r="H42" s="39">
        <f t="shared" si="0"/>
        <v>1402.0470828405614</v>
      </c>
      <c r="I42" s="71">
        <f t="shared" si="7"/>
        <v>0.26962443900780025</v>
      </c>
      <c r="J42" s="71"/>
      <c r="L42" s="8"/>
      <c r="N42" s="13"/>
      <c r="O42" s="8">
        <v>1981</v>
      </c>
      <c r="P42" s="8">
        <v>147350787.04166651</v>
      </c>
      <c r="Q42" s="8">
        <v>193190710925.89581</v>
      </c>
      <c r="R42" s="8">
        <f t="shared" si="4"/>
        <v>1311.093851648496</v>
      </c>
      <c r="S42" s="6">
        <f t="shared" si="5"/>
        <v>25.213343300932614</v>
      </c>
      <c r="T42" s="7">
        <f t="shared" si="6"/>
        <v>1.1013460352763129</v>
      </c>
      <c r="X42" s="73"/>
      <c r="Y42" s="73"/>
    </row>
    <row r="43" spans="1:25" ht="12.75" customHeight="1">
      <c r="A43" t="s">
        <v>389</v>
      </c>
      <c r="B43" s="36">
        <f>Data2!AD45</f>
        <v>97038.666666666701</v>
      </c>
      <c r="C43" s="36">
        <f>Data3!N48</f>
        <v>2803772.2483817744</v>
      </c>
      <c r="D43" s="32">
        <f t="shared" si="2"/>
        <v>99842438.91504848</v>
      </c>
      <c r="E43" s="8">
        <f>Data1!P41</f>
        <v>33427054697.205273</v>
      </c>
      <c r="F43" s="32">
        <f t="shared" si="3"/>
        <v>34885016266.363792</v>
      </c>
      <c r="H43" s="39">
        <f t="shared" si="0"/>
        <v>1397.6027286771675</v>
      </c>
      <c r="I43" s="71">
        <f t="shared" si="7"/>
        <v>0.26876975551483989</v>
      </c>
      <c r="J43" s="71"/>
      <c r="L43" s="8"/>
      <c r="N43" s="13"/>
      <c r="O43" s="8">
        <v>1982</v>
      </c>
      <c r="P43" s="8">
        <v>148982718.875</v>
      </c>
      <c r="Q43" s="8">
        <v>189620354615.70914</v>
      </c>
      <c r="R43" s="8">
        <f t="shared" si="4"/>
        <v>1272.7674461009472</v>
      </c>
      <c r="S43" s="6">
        <f t="shared" si="5"/>
        <v>24.47629704040283</v>
      </c>
      <c r="T43" s="7">
        <f t="shared" si="6"/>
        <v>1.1345104872156635</v>
      </c>
      <c r="X43" s="73"/>
      <c r="Y43" s="73"/>
    </row>
    <row r="44" spans="1:25" ht="12.75" customHeight="1">
      <c r="A44" t="s">
        <v>390</v>
      </c>
      <c r="B44" s="36">
        <f>Data2!AD46</f>
        <v>97247.333333333299</v>
      </c>
      <c r="C44" s="36">
        <f>Data3!N49</f>
        <v>2795199.0296991998</v>
      </c>
      <c r="D44" s="32">
        <f t="shared" si="2"/>
        <v>100042532.3630325</v>
      </c>
      <c r="E44" s="8">
        <f>Data1!P42</f>
        <v>33380714126.055912</v>
      </c>
      <c r="F44" s="32">
        <f t="shared" si="3"/>
        <v>34834217621.499496</v>
      </c>
      <c r="H44" s="39">
        <f t="shared" si="0"/>
        <v>1392.7763241775499</v>
      </c>
      <c r="I44" s="71">
        <f t="shared" si="7"/>
        <v>0.26784160080337499</v>
      </c>
      <c r="J44" s="71"/>
      <c r="K44" s="9">
        <v>1956</v>
      </c>
      <c r="L44" s="8">
        <f>AVERAGE(D41:D44)</f>
        <v>99703612.077833489</v>
      </c>
      <c r="M44" s="8">
        <f>AVERAGE(F41:F44)*4</f>
        <v>139219411864.42242</v>
      </c>
      <c r="N44" s="13"/>
      <c r="O44" s="8">
        <v>1983</v>
      </c>
      <c r="P44" s="8">
        <v>150440905.95833325</v>
      </c>
      <c r="Q44" s="8">
        <v>194139725718.71609</v>
      </c>
      <c r="R44" s="8">
        <f t="shared" si="4"/>
        <v>1290.4716604969519</v>
      </c>
      <c r="S44" s="6">
        <f t="shared" si="5"/>
        <v>24.816762701864459</v>
      </c>
      <c r="T44" s="7">
        <f t="shared" si="6"/>
        <v>1.1189459323982047</v>
      </c>
      <c r="X44" s="73"/>
      <c r="Y44" s="73"/>
    </row>
    <row r="45" spans="1:25" ht="12.75" customHeight="1">
      <c r="A45" t="s">
        <v>391</v>
      </c>
      <c r="B45" s="36">
        <f>Data2!AD47</f>
        <v>97455.333333333299</v>
      </c>
      <c r="C45" s="36">
        <f>Data3!N50</f>
        <v>2786296.071836527</v>
      </c>
      <c r="D45" s="32">
        <f t="shared" si="2"/>
        <v>100241629.40516983</v>
      </c>
      <c r="E45" s="8">
        <f>Data1!P43</f>
        <v>33468260615.095898</v>
      </c>
      <c r="F45" s="32">
        <f t="shared" si="3"/>
        <v>34917134572.45089</v>
      </c>
      <c r="H45" s="39">
        <f t="shared" si="0"/>
        <v>1393.3187151744396</v>
      </c>
      <c r="I45" s="71">
        <f t="shared" si="7"/>
        <v>0.26794590676431529</v>
      </c>
      <c r="J45" s="71"/>
      <c r="K45" s="9"/>
      <c r="L45" s="8"/>
      <c r="N45" s="13"/>
      <c r="O45" s="8">
        <v>1984</v>
      </c>
      <c r="P45" s="8">
        <v>152082354.00000024</v>
      </c>
      <c r="Q45" s="8">
        <v>205048309018.25278</v>
      </c>
      <c r="R45" s="8">
        <f t="shared" si="4"/>
        <v>1348.2715359485589</v>
      </c>
      <c r="S45" s="6">
        <f t="shared" si="5"/>
        <v>25.928298768241518</v>
      </c>
      <c r="T45" s="7">
        <f t="shared" si="6"/>
        <v>1.0709771562241996</v>
      </c>
      <c r="X45" s="73"/>
      <c r="Y45" s="73"/>
    </row>
    <row r="46" spans="1:25" ht="12.75" customHeight="1">
      <c r="A46" t="s">
        <v>392</v>
      </c>
      <c r="B46" s="36">
        <f>Data2!AD48</f>
        <v>97696.666666666701</v>
      </c>
      <c r="C46" s="36">
        <f>Data3!N51</f>
        <v>2789593.4636375173</v>
      </c>
      <c r="D46" s="32">
        <f t="shared" si="2"/>
        <v>100486260.13030422</v>
      </c>
      <c r="E46" s="8">
        <f>Data1!P44</f>
        <v>33183773924.424583</v>
      </c>
      <c r="F46" s="32">
        <f t="shared" si="3"/>
        <v>34634362525.51609</v>
      </c>
      <c r="H46" s="39">
        <f t="shared" si="0"/>
        <v>1378.6705756828621</v>
      </c>
      <c r="I46" s="71">
        <f t="shared" si="7"/>
        <v>0.26512895686208887</v>
      </c>
      <c r="J46" s="71"/>
      <c r="K46" s="9"/>
      <c r="L46" s="8"/>
      <c r="N46" s="13"/>
      <c r="O46" s="8">
        <v>1985</v>
      </c>
      <c r="P46" s="8">
        <v>153354287.20833349</v>
      </c>
      <c r="Q46" s="8">
        <v>210249997240.98099</v>
      </c>
      <c r="R46" s="8">
        <f t="shared" si="4"/>
        <v>1371.0082780754219</v>
      </c>
      <c r="S46" s="6">
        <f t="shared" si="5"/>
        <v>26.365543809142729</v>
      </c>
      <c r="T46" s="7">
        <f t="shared" si="6"/>
        <v>1.0532161172762706</v>
      </c>
      <c r="X46" s="73"/>
      <c r="Y46" s="73"/>
    </row>
    <row r="47" spans="1:25" ht="12.75" customHeight="1">
      <c r="A47" t="s">
        <v>393</v>
      </c>
      <c r="B47" s="36">
        <f>Data2!AD49</f>
        <v>98033.333333333299</v>
      </c>
      <c r="C47" s="36">
        <f>Data3!N52</f>
        <v>2796517.9864195962</v>
      </c>
      <c r="D47" s="32">
        <f t="shared" si="2"/>
        <v>100829851.3197529</v>
      </c>
      <c r="E47" s="8">
        <f>Data1!P45</f>
        <v>33084573761.569519</v>
      </c>
      <c r="F47" s="32">
        <f t="shared" si="3"/>
        <v>34538763114.507706</v>
      </c>
      <c r="H47" s="39">
        <f t="shared" si="0"/>
        <v>1370.1800672095783</v>
      </c>
      <c r="I47" s="71">
        <f t="shared" si="7"/>
        <v>0.26349616677107274</v>
      </c>
      <c r="J47" s="71"/>
      <c r="K47" s="9"/>
      <c r="L47" s="8"/>
      <c r="N47" s="13"/>
      <c r="O47" s="8">
        <v>1986</v>
      </c>
      <c r="P47" s="8">
        <v>155252582</v>
      </c>
      <c r="Q47" s="8">
        <v>215698335344.89285</v>
      </c>
      <c r="R47" s="8">
        <f t="shared" si="4"/>
        <v>1389.3381518440244</v>
      </c>
      <c r="S47" s="6">
        <f t="shared" si="5"/>
        <v>26.718041381615855</v>
      </c>
      <c r="T47" s="7">
        <f t="shared" si="6"/>
        <v>1.0393207826846822</v>
      </c>
      <c r="X47" s="73"/>
      <c r="Y47" s="73"/>
    </row>
    <row r="48" spans="1:25" ht="12.75" customHeight="1">
      <c r="A48" t="s">
        <v>404</v>
      </c>
      <c r="B48" s="36">
        <f>Data2!AD50</f>
        <v>98373</v>
      </c>
      <c r="C48" s="36">
        <f>Data3!N53</f>
        <v>2704850.4943520753</v>
      </c>
      <c r="D48" s="32">
        <f t="shared" si="2"/>
        <v>101077850.49435207</v>
      </c>
      <c r="E48" s="8">
        <f>Data1!P46</f>
        <v>32526916807.167568</v>
      </c>
      <c r="F48" s="32">
        <f t="shared" si="3"/>
        <v>33933439064.230648</v>
      </c>
      <c r="H48" s="39">
        <f t="shared" si="0"/>
        <v>1342.8635016779169</v>
      </c>
      <c r="I48" s="71">
        <f t="shared" si="7"/>
        <v>0.25824298109190708</v>
      </c>
      <c r="J48" s="71"/>
      <c r="K48" s="9">
        <v>1957</v>
      </c>
      <c r="L48" s="8">
        <f>AVERAGE(D45:D48)</f>
        <v>100658897.83739477</v>
      </c>
      <c r="M48" s="8">
        <f>AVERAGE(F45:F48)*4</f>
        <v>138023699276.70532</v>
      </c>
      <c r="N48" s="13"/>
      <c r="O48" s="8">
        <v>1987</v>
      </c>
      <c r="P48" s="8">
        <v>156816635.95833349</v>
      </c>
      <c r="Q48" s="8">
        <v>220521403936.42007</v>
      </c>
      <c r="R48" s="8">
        <f t="shared" si="4"/>
        <v>1406.2373075967084</v>
      </c>
      <c r="S48" s="6">
        <f t="shared" si="5"/>
        <v>27.043025146090546</v>
      </c>
      <c r="T48" s="7">
        <f t="shared" si="6"/>
        <v>1.0268309677091385</v>
      </c>
      <c r="X48" s="73"/>
      <c r="Y48" s="73"/>
    </row>
    <row r="49" spans="1:25" ht="12.75" customHeight="1">
      <c r="A49" t="s">
        <v>394</v>
      </c>
      <c r="B49" s="36">
        <f>Data2!AD51</f>
        <v>98688</v>
      </c>
      <c r="C49" s="36">
        <f>Data3!N54</f>
        <v>2617799.3508059396</v>
      </c>
      <c r="D49" s="32">
        <f t="shared" si="2"/>
        <v>101305799.35080594</v>
      </c>
      <c r="E49" s="8">
        <f>Data1!P47</f>
        <v>32027359173.778435</v>
      </c>
      <c r="F49" s="32">
        <f t="shared" si="3"/>
        <v>33388614836.197525</v>
      </c>
      <c r="H49" s="39">
        <f t="shared" si="0"/>
        <v>1318.3298508144846</v>
      </c>
      <c r="I49" s="71">
        <f t="shared" si="7"/>
        <v>0.2535249713104778</v>
      </c>
      <c r="J49" s="71"/>
      <c r="L49" s="8"/>
      <c r="N49" s="13"/>
      <c r="O49" s="8">
        <v>1988</v>
      </c>
      <c r="P49" s="8">
        <v>158152464.5</v>
      </c>
      <c r="Q49" s="8">
        <v>228143671277.11234</v>
      </c>
      <c r="R49" s="8">
        <f t="shared" si="4"/>
        <v>1442.5552709430735</v>
      </c>
      <c r="S49" s="6">
        <f t="shared" si="5"/>
        <v>27.741447518136031</v>
      </c>
      <c r="T49" s="7">
        <f t="shared" si="6"/>
        <v>1.0009793347080727</v>
      </c>
      <c r="X49" s="73"/>
      <c r="Y49" s="73"/>
    </row>
    <row r="50" spans="1:25" ht="12.75" customHeight="1">
      <c r="A50" t="s">
        <v>395</v>
      </c>
      <c r="B50" s="36">
        <f>Data2!AD52</f>
        <v>98926</v>
      </c>
      <c r="C50" s="36">
        <f>Data3!N55</f>
        <v>2612523.5239243559</v>
      </c>
      <c r="D50" s="32">
        <f t="shared" si="2"/>
        <v>101538523.52392435</v>
      </c>
      <c r="E50" s="8">
        <f>Data1!P48</f>
        <v>31893347282.325893</v>
      </c>
      <c r="F50" s="32">
        <f t="shared" si="3"/>
        <v>33251859514.76656</v>
      </c>
      <c r="H50" s="39">
        <f t="shared" si="0"/>
        <v>1309.9209388023771</v>
      </c>
      <c r="I50" s="71">
        <f t="shared" si="7"/>
        <v>0.25190787284661098</v>
      </c>
      <c r="J50" s="71"/>
      <c r="L50" s="8"/>
      <c r="N50" s="13"/>
      <c r="O50" s="8">
        <v>1989</v>
      </c>
      <c r="P50" s="8">
        <v>159354556.33333349</v>
      </c>
      <c r="Q50" s="8">
        <v>233082232404.39154</v>
      </c>
      <c r="R50" s="8">
        <f t="shared" si="4"/>
        <v>1462.6643741320863</v>
      </c>
      <c r="S50" s="6">
        <f t="shared" si="5"/>
        <v>28.128161041001661</v>
      </c>
      <c r="T50" s="7">
        <f t="shared" si="6"/>
        <v>0.98721760160805239</v>
      </c>
      <c r="X50" s="73"/>
      <c r="Y50" s="73"/>
    </row>
    <row r="51" spans="1:25" ht="12.75" customHeight="1">
      <c r="A51" t="s">
        <v>405</v>
      </c>
      <c r="B51" s="36">
        <f>Data2!AD53</f>
        <v>99160</v>
      </c>
      <c r="C51" s="36">
        <f>Data3!N56</f>
        <v>2605599.0011422769</v>
      </c>
      <c r="D51" s="32">
        <f t="shared" si="2"/>
        <v>101765599.00114228</v>
      </c>
      <c r="E51" s="8">
        <f>Data1!P49</f>
        <v>31924452028.674271</v>
      </c>
      <c r="F51" s="32">
        <f t="shared" si="3"/>
        <v>33279363509.268253</v>
      </c>
      <c r="H51" s="39">
        <f t="shared" si="0"/>
        <v>1308.0791086934871</v>
      </c>
      <c r="I51" s="71">
        <f t="shared" si="7"/>
        <v>0.25155367474874751</v>
      </c>
      <c r="J51" s="71"/>
      <c r="L51" s="8"/>
      <c r="N51" s="13"/>
      <c r="O51" s="8">
        <v>1990</v>
      </c>
      <c r="P51" s="8">
        <v>161994925.87499973</v>
      </c>
      <c r="Q51" s="8">
        <v>235026774729.87567</v>
      </c>
      <c r="R51" s="8">
        <f t="shared" si="4"/>
        <v>1450.8280025463857</v>
      </c>
      <c r="S51" s="6">
        <f t="shared" si="5"/>
        <v>27.900538510507417</v>
      </c>
      <c r="T51" s="7">
        <f t="shared" si="6"/>
        <v>0.99527167441893583</v>
      </c>
      <c r="X51" s="73"/>
      <c r="Y51" s="73"/>
    </row>
    <row r="52" spans="1:25" ht="12.75" customHeight="1">
      <c r="A52" t="s">
        <v>199</v>
      </c>
      <c r="B52" s="36">
        <f>Data2!AD54</f>
        <v>99492.333333333299</v>
      </c>
      <c r="C52" s="36">
        <f>Data3!N57</f>
        <v>2598015</v>
      </c>
      <c r="D52" s="32">
        <f t="shared" si="2"/>
        <v>102090348.3333333</v>
      </c>
      <c r="E52" s="8">
        <f>Data1!P50</f>
        <v>32664251795.572811</v>
      </c>
      <c r="F52" s="32">
        <f t="shared" si="3"/>
        <v>34015219595.572811</v>
      </c>
      <c r="H52" s="39">
        <f t="shared" si="0"/>
        <v>1332.7496732408181</v>
      </c>
      <c r="I52" s="71">
        <f t="shared" si="7"/>
        <v>0.25629801408477271</v>
      </c>
      <c r="J52" s="71"/>
      <c r="K52" s="9">
        <v>1958</v>
      </c>
      <c r="L52" s="8">
        <f>AVERAGE(D49:D52)</f>
        <v>101675067.55230147</v>
      </c>
      <c r="M52" s="8">
        <f>AVERAGE(F49:F52)*4</f>
        <v>133935057455.80515</v>
      </c>
      <c r="N52" s="13"/>
      <c r="O52" s="8">
        <v>1991</v>
      </c>
      <c r="P52" s="8">
        <v>163233382.54166675</v>
      </c>
      <c r="Q52" s="8">
        <v>232157357257.7861</v>
      </c>
      <c r="R52" s="8">
        <f t="shared" si="4"/>
        <v>1422.2419069121838</v>
      </c>
      <c r="S52" s="6">
        <f t="shared" si="5"/>
        <v>27.350805902157383</v>
      </c>
      <c r="T52" s="7">
        <f t="shared" si="6"/>
        <v>1.0152759585907625</v>
      </c>
      <c r="X52" s="73"/>
      <c r="Y52" s="73"/>
    </row>
    <row r="53" spans="1:25">
      <c r="A53" t="s">
        <v>14</v>
      </c>
      <c r="B53" s="36">
        <f>Data2!AD55</f>
        <v>99848.333333333299</v>
      </c>
      <c r="C53" s="36">
        <f>Data3!N58</f>
        <v>2571623.5</v>
      </c>
      <c r="D53" s="32">
        <f t="shared" si="2"/>
        <v>102419956.8333333</v>
      </c>
      <c r="E53" s="8">
        <f>Data1!P51</f>
        <v>32777206509.491035</v>
      </c>
      <c r="F53" s="32">
        <f>E53+40*C53*13</f>
        <v>34114450729.491035</v>
      </c>
      <c r="H53" s="39">
        <f>F53/D53*4</f>
        <v>1332.33607137738</v>
      </c>
      <c r="I53" s="71">
        <f t="shared" si="7"/>
        <v>0.25621847526488079</v>
      </c>
      <c r="J53" s="71"/>
      <c r="K53" s="9"/>
      <c r="L53" s="8"/>
      <c r="O53" s="8">
        <v>1992</v>
      </c>
      <c r="P53" s="8">
        <v>164500916.08333349</v>
      </c>
      <c r="Q53" s="8">
        <v>233010944632.78998</v>
      </c>
      <c r="R53" s="8">
        <f t="shared" si="4"/>
        <v>1416.4720183974564</v>
      </c>
      <c r="S53" s="6">
        <f t="shared" si="5"/>
        <v>27.239846507643392</v>
      </c>
      <c r="T53" s="7">
        <f t="shared" si="6"/>
        <v>1.0194116061832785</v>
      </c>
      <c r="X53" s="73"/>
      <c r="Y53" s="73"/>
    </row>
    <row r="54" spans="1:25">
      <c r="A54" t="s">
        <v>15</v>
      </c>
      <c r="B54" s="36">
        <f>Data2!AD56</f>
        <v>100202.33333333299</v>
      </c>
      <c r="C54" s="36">
        <f>Data3!N59</f>
        <v>2545232</v>
      </c>
      <c r="D54" s="32">
        <f t="shared" si="2"/>
        <v>102747565.333333</v>
      </c>
      <c r="E54" s="8">
        <f>Data1!P52</f>
        <v>33179630351.1717</v>
      </c>
      <c r="F54" s="32">
        <f t="shared" ref="F54:F117" si="8">E54+40*C54*13</f>
        <v>34503150991.1717</v>
      </c>
      <c r="H54" s="39">
        <f t="shared" ref="H54:H84" si="9">F54/D54*4</f>
        <v>1343.2201874267987</v>
      </c>
      <c r="I54" s="71">
        <f t="shared" si="7"/>
        <v>0.25831157450515357</v>
      </c>
      <c r="J54" s="71"/>
      <c r="K54" s="9"/>
      <c r="L54" s="8"/>
      <c r="O54" s="8">
        <v>1993</v>
      </c>
      <c r="P54" s="8">
        <v>165947047.41666651</v>
      </c>
      <c r="Q54" s="8">
        <v>237649484232.63135</v>
      </c>
      <c r="R54" s="8">
        <f t="shared" si="4"/>
        <v>1432.0802203604833</v>
      </c>
      <c r="S54" s="6">
        <f t="shared" si="5"/>
        <v>27.540004237701602</v>
      </c>
      <c r="T54" s="7">
        <f t="shared" si="6"/>
        <v>1.0083010678164004</v>
      </c>
      <c r="X54" s="73"/>
      <c r="Y54" s="73"/>
    </row>
    <row r="55" spans="1:25">
      <c r="A55" t="s">
        <v>16</v>
      </c>
      <c r="B55" s="36">
        <f>Data2!AD57</f>
        <v>100527.33333333299</v>
      </c>
      <c r="C55" s="36">
        <f>Data3!N60</f>
        <v>2518840.5</v>
      </c>
      <c r="D55" s="32">
        <f t="shared" si="2"/>
        <v>103046173.833333</v>
      </c>
      <c r="E55" s="8">
        <f>Data1!P53</f>
        <v>33209521715.683334</v>
      </c>
      <c r="F55" s="32">
        <f t="shared" si="8"/>
        <v>34519318775.683334</v>
      </c>
      <c r="H55" s="39">
        <f t="shared" si="9"/>
        <v>1339.9553808379114</v>
      </c>
      <c r="I55" s="71">
        <f t="shared" si="7"/>
        <v>0.25768372708421372</v>
      </c>
      <c r="J55" s="71"/>
      <c r="K55" s="9"/>
      <c r="L55" s="8"/>
      <c r="O55" s="8">
        <v>1994</v>
      </c>
      <c r="P55" s="8">
        <v>167447719.87499976</v>
      </c>
      <c r="Q55" s="8">
        <v>242727533468.66333</v>
      </c>
      <c r="R55" s="8">
        <f t="shared" si="4"/>
        <v>1449.5720434405448</v>
      </c>
      <c r="S55" s="6">
        <f t="shared" si="5"/>
        <v>27.876385450779708</v>
      </c>
      <c r="T55" s="7">
        <f t="shared" si="6"/>
        <v>0.99613401205018948</v>
      </c>
      <c r="X55" s="73"/>
      <c r="Y55" s="73"/>
    </row>
    <row r="56" spans="1:25">
      <c r="A56" t="s">
        <v>17</v>
      </c>
      <c r="B56" s="36">
        <f>Data2!AD58</f>
        <v>100800.66666666701</v>
      </c>
      <c r="C56" s="36">
        <f>Data3!N61</f>
        <v>2492449</v>
      </c>
      <c r="D56" s="32">
        <f t="shared" si="2"/>
        <v>103293115.666667</v>
      </c>
      <c r="E56" s="8">
        <f>Data1!P54</f>
        <v>33115967736.420189</v>
      </c>
      <c r="F56" s="32">
        <f t="shared" si="8"/>
        <v>34412041216.420189</v>
      </c>
      <c r="H56" s="39">
        <f t="shared" si="9"/>
        <v>1332.597666139528</v>
      </c>
      <c r="I56" s="71">
        <f t="shared" si="7"/>
        <v>0.25626878194990921</v>
      </c>
      <c r="J56" s="71"/>
      <c r="K56" s="9">
        <v>1959</v>
      </c>
      <c r="L56" s="8">
        <f>AVERAGE(D53:D56)</f>
        <v>102876702.91666657</v>
      </c>
      <c r="M56" s="8">
        <f>AVERAGE(F53:F56)*4</f>
        <v>137548961712.76627</v>
      </c>
      <c r="N56" s="10"/>
      <c r="O56" s="8">
        <v>1995</v>
      </c>
      <c r="P56" s="8">
        <v>168689323.75</v>
      </c>
      <c r="Q56" s="8">
        <v>246774070303.74268</v>
      </c>
      <c r="R56" s="8">
        <f t="shared" si="4"/>
        <v>1462.8908624322034</v>
      </c>
      <c r="S56" s="6">
        <f t="shared" si="5"/>
        <v>28.132516585234683</v>
      </c>
      <c r="T56" s="7">
        <f t="shared" si="6"/>
        <v>0.98706475819219974</v>
      </c>
      <c r="X56" s="73"/>
      <c r="Y56" s="73"/>
    </row>
    <row r="57" spans="1:25">
      <c r="A57" t="s">
        <v>18</v>
      </c>
      <c r="B57" s="36">
        <f>Data2!AD59</f>
        <v>101480.66666666701</v>
      </c>
      <c r="C57" s="36">
        <f>Data3!N62</f>
        <v>2492346</v>
      </c>
      <c r="D57" s="32">
        <f t="shared" si="2"/>
        <v>103973012.666667</v>
      </c>
      <c r="E57" s="8">
        <f>Data1!P55</f>
        <v>32959279452.717247</v>
      </c>
      <c r="F57" s="32">
        <f t="shared" si="8"/>
        <v>34255299372.717247</v>
      </c>
      <c r="H57" s="39">
        <f t="shared" si="9"/>
        <v>1317.8534888678569</v>
      </c>
      <c r="I57" s="71">
        <f t="shared" si="7"/>
        <v>0.25343336324381865</v>
      </c>
      <c r="J57" s="71"/>
      <c r="L57" s="8"/>
      <c r="O57" s="8">
        <v>1996</v>
      </c>
      <c r="P57" s="8">
        <v>170328410.25</v>
      </c>
      <c r="Q57" s="8">
        <v>250128906038.0238</v>
      </c>
      <c r="R57" s="8">
        <f t="shared" si="4"/>
        <v>1468.5096025430896</v>
      </c>
      <c r="S57" s="6">
        <f t="shared" si="5"/>
        <v>28.240569279674801</v>
      </c>
      <c r="T57" s="7">
        <f>$S$65/S57</f>
        <v>0.98328809895940184</v>
      </c>
      <c r="X57" s="73"/>
      <c r="Y57" s="73"/>
    </row>
    <row r="58" spans="1:25">
      <c r="A58" t="s">
        <v>19</v>
      </c>
      <c r="B58" s="36">
        <f>Data2!AD60</f>
        <v>101758.33333333299</v>
      </c>
      <c r="C58" s="36">
        <f>Data3!N63</f>
        <v>2492243</v>
      </c>
      <c r="D58" s="32">
        <f t="shared" si="2"/>
        <v>104250576.333333</v>
      </c>
      <c r="E58" s="8">
        <f>Data1!P56</f>
        <v>33431999877.844917</v>
      </c>
      <c r="F58" s="32">
        <f t="shared" si="8"/>
        <v>34727966237.844917</v>
      </c>
      <c r="H58" s="39">
        <f t="shared" si="9"/>
        <v>1332.4805467474821</v>
      </c>
      <c r="I58" s="71">
        <f t="shared" si="7"/>
        <v>0.25624625898990039</v>
      </c>
      <c r="J58" s="71"/>
      <c r="L58" s="8"/>
      <c r="O58" s="8">
        <v>1997</v>
      </c>
      <c r="P58" s="8">
        <v>172595080.33333325</v>
      </c>
      <c r="Q58" s="8">
        <v>257597308384.09515</v>
      </c>
      <c r="R58" s="8">
        <f t="shared" si="4"/>
        <v>1492.4950808945243</v>
      </c>
      <c r="S58" s="6">
        <f t="shared" si="5"/>
        <v>28.701828478740854</v>
      </c>
      <c r="T58" s="7">
        <f t="shared" ref="T58:T64" si="10">$S$65/S58</f>
        <v>0.96748594609958893</v>
      </c>
      <c r="X58" s="73"/>
      <c r="Y58" s="73"/>
    </row>
    <row r="59" spans="1:25">
      <c r="A59" t="s">
        <v>20</v>
      </c>
      <c r="B59" s="36">
        <f>Data2!AD61</f>
        <v>102043.66666666701</v>
      </c>
      <c r="C59" s="36">
        <f>Data3!N64</f>
        <v>2492140</v>
      </c>
      <c r="D59" s="32">
        <f t="shared" si="2"/>
        <v>104535806.666667</v>
      </c>
      <c r="E59" s="8">
        <f>Data1!P57</f>
        <v>33819653470.317528</v>
      </c>
      <c r="F59" s="32">
        <f t="shared" si="8"/>
        <v>35115566270.317528</v>
      </c>
      <c r="H59" s="39">
        <f t="shared" si="9"/>
        <v>1343.6761006605295</v>
      </c>
      <c r="I59" s="71">
        <f t="shared" si="7"/>
        <v>0.25839925012702492</v>
      </c>
      <c r="J59" s="71"/>
      <c r="L59" s="8"/>
      <c r="O59" s="8">
        <v>1998</v>
      </c>
      <c r="P59" s="8">
        <v>174401396.16666651</v>
      </c>
      <c r="Q59" s="8">
        <v>261981829364.5611</v>
      </c>
      <c r="R59" s="8">
        <f t="shared" si="4"/>
        <v>1502.1773628130732</v>
      </c>
      <c r="S59" s="6">
        <f t="shared" si="5"/>
        <v>28.888026207943714</v>
      </c>
      <c r="T59" s="7">
        <f t="shared" si="10"/>
        <v>0.96125001689824086</v>
      </c>
      <c r="X59" s="73"/>
      <c r="Y59" s="73"/>
    </row>
    <row r="60" spans="1:25">
      <c r="A60" t="s">
        <v>21</v>
      </c>
      <c r="B60" s="36">
        <f>Data2!AD62</f>
        <v>102350.33333333299</v>
      </c>
      <c r="C60" s="36">
        <f>Data3!N65</f>
        <v>2492037</v>
      </c>
      <c r="D60" s="32">
        <f t="shared" si="2"/>
        <v>104842370.333333</v>
      </c>
      <c r="E60" s="8">
        <f>Data1!P58</f>
        <v>33464602227.630367</v>
      </c>
      <c r="F60" s="32">
        <f t="shared" si="8"/>
        <v>34760461467.630371</v>
      </c>
      <c r="H60" s="39">
        <f t="shared" si="9"/>
        <v>1326.1989921484567</v>
      </c>
      <c r="I60" s="71">
        <f t="shared" si="7"/>
        <v>0.25503826772085708</v>
      </c>
      <c r="J60" s="71"/>
      <c r="K60" s="9">
        <v>1960</v>
      </c>
      <c r="L60" s="8">
        <f>AVERAGE(D57:D60)</f>
        <v>104400441.5</v>
      </c>
      <c r="M60" s="8">
        <f>AVERAGE(F57:F60)*4</f>
        <v>138859293348.51007</v>
      </c>
      <c r="N60" s="10"/>
      <c r="O60" s="8">
        <v>1999</v>
      </c>
      <c r="P60" s="8">
        <v>176662708.95833349</v>
      </c>
      <c r="Q60" s="8">
        <v>266496098125.20853</v>
      </c>
      <c r="R60" s="8">
        <f t="shared" si="4"/>
        <v>1508.5022736069475</v>
      </c>
      <c r="S60" s="6">
        <f t="shared" si="5"/>
        <v>29.009659107825915</v>
      </c>
      <c r="T60" s="7">
        <f t="shared" si="10"/>
        <v>0.95721964802583981</v>
      </c>
      <c r="X60" s="73"/>
      <c r="Y60" s="73"/>
    </row>
    <row r="61" spans="1:25">
      <c r="A61" t="s">
        <v>22</v>
      </c>
      <c r="B61" s="36">
        <f>Data2!AD63</f>
        <v>102706</v>
      </c>
      <c r="C61" s="36">
        <f>Data3!N66</f>
        <v>2507255.75</v>
      </c>
      <c r="D61" s="32">
        <f t="shared" si="2"/>
        <v>105213255.75</v>
      </c>
      <c r="E61" s="8">
        <f>Data1!P59</f>
        <v>33596787805.698441</v>
      </c>
      <c r="F61" s="32">
        <f t="shared" si="8"/>
        <v>34900560795.698441</v>
      </c>
      <c r="H61" s="39">
        <f t="shared" si="9"/>
        <v>1326.8503306703706</v>
      </c>
      <c r="I61" s="71">
        <f t="shared" si="7"/>
        <v>0.25516352512891743</v>
      </c>
      <c r="J61" s="71"/>
      <c r="K61" s="9"/>
      <c r="L61" s="8"/>
      <c r="O61" s="8">
        <v>2000</v>
      </c>
      <c r="P61" s="8">
        <v>180484286</v>
      </c>
      <c r="Q61" s="8">
        <v>273927942977.66455</v>
      </c>
      <c r="R61" s="8">
        <f t="shared" si="4"/>
        <v>1517.7384638220778</v>
      </c>
      <c r="S61" s="6">
        <f t="shared" si="5"/>
        <v>29.187278150424575</v>
      </c>
      <c r="T61" s="7">
        <f t="shared" si="10"/>
        <v>0.95139449240280671</v>
      </c>
      <c r="X61" s="73"/>
      <c r="Y61" s="73"/>
    </row>
    <row r="62" spans="1:25">
      <c r="A62" t="s">
        <v>23</v>
      </c>
      <c r="B62" s="36">
        <f>Data2!AD64</f>
        <v>103002.33333333299</v>
      </c>
      <c r="C62" s="36">
        <f>Data3!N67</f>
        <v>2522474.5</v>
      </c>
      <c r="D62" s="32">
        <f t="shared" si="2"/>
        <v>105524807.833333</v>
      </c>
      <c r="E62" s="8">
        <f>Data1!P60</f>
        <v>33183614244.646587</v>
      </c>
      <c r="F62" s="32">
        <f t="shared" si="8"/>
        <v>34495300984.646591</v>
      </c>
      <c r="H62" s="39">
        <f t="shared" si="9"/>
        <v>1307.5712410347653</v>
      </c>
      <c r="I62" s="71">
        <f t="shared" si="7"/>
        <v>0.25145600789130101</v>
      </c>
      <c r="J62" s="54"/>
      <c r="K62" s="9"/>
      <c r="L62" s="8"/>
      <c r="O62" s="8">
        <v>2001</v>
      </c>
      <c r="P62" s="8">
        <v>182802158.79166651</v>
      </c>
      <c r="Q62" s="8">
        <v>270805034742.44354</v>
      </c>
      <c r="R62" s="8">
        <f t="shared" si="4"/>
        <v>1481.410485152262</v>
      </c>
      <c r="S62" s="6">
        <f t="shared" si="5"/>
        <v>28.488663176005041</v>
      </c>
      <c r="T62" s="7">
        <f t="shared" si="10"/>
        <v>0.97472512167335423</v>
      </c>
      <c r="X62" s="73"/>
      <c r="Y62" s="73"/>
    </row>
    <row r="63" spans="1:25">
      <c r="A63" t="s">
        <v>24</v>
      </c>
      <c r="B63" s="36">
        <f>Data2!AD65</f>
        <v>103270.66666666701</v>
      </c>
      <c r="C63" s="36">
        <f>Data3!N68</f>
        <v>2537693.25</v>
      </c>
      <c r="D63" s="32">
        <f t="shared" si="2"/>
        <v>105808359.916667</v>
      </c>
      <c r="E63" s="8">
        <f>Data1!P61</f>
        <v>33265264090.579174</v>
      </c>
      <c r="F63" s="32">
        <f t="shared" si="8"/>
        <v>34584864580.579178</v>
      </c>
      <c r="H63" s="39">
        <f t="shared" si="9"/>
        <v>1307.4530068443617</v>
      </c>
      <c r="I63" s="71">
        <f t="shared" si="7"/>
        <v>0.2514332705469926</v>
      </c>
      <c r="J63" s="54"/>
      <c r="K63" s="9"/>
      <c r="L63" s="8"/>
      <c r="O63" s="8">
        <v>2002</v>
      </c>
      <c r="P63" s="8">
        <v>185168303.375</v>
      </c>
      <c r="Q63" s="8">
        <v>269818244812.59729</v>
      </c>
      <c r="R63" s="8">
        <f t="shared" si="4"/>
        <v>1457.1513584923091</v>
      </c>
      <c r="S63" s="6">
        <f t="shared" si="5"/>
        <v>28.022141509467481</v>
      </c>
      <c r="T63" s="7">
        <f t="shared" si="10"/>
        <v>0.99095266045819141</v>
      </c>
      <c r="X63" s="73"/>
      <c r="Y63" s="73"/>
    </row>
    <row r="64" spans="1:25">
      <c r="A64" t="s">
        <v>25</v>
      </c>
      <c r="B64" s="36">
        <f>Data2!AD66</f>
        <v>103358</v>
      </c>
      <c r="C64" s="36">
        <f>Data3!N69</f>
        <v>2552912</v>
      </c>
      <c r="D64" s="32">
        <f t="shared" si="2"/>
        <v>105910912</v>
      </c>
      <c r="E64" s="8">
        <f>Data1!P62</f>
        <v>33916680501.617901</v>
      </c>
      <c r="F64" s="32">
        <f t="shared" si="8"/>
        <v>35244194741.617905</v>
      </c>
      <c r="H64" s="39">
        <f t="shared" si="9"/>
        <v>1331.0883298452914</v>
      </c>
      <c r="I64" s="71">
        <f t="shared" si="7"/>
        <v>0.25597852497024831</v>
      </c>
      <c r="J64" s="54"/>
      <c r="K64" s="9">
        <v>1961</v>
      </c>
      <c r="L64" s="8">
        <f>AVERAGE(D61:D64)</f>
        <v>105614333.875</v>
      </c>
      <c r="M64" s="8">
        <f>AVERAGE(F61:F64)*4</f>
        <v>139224921102.54211</v>
      </c>
      <c r="N64" s="10"/>
      <c r="O64" s="8">
        <v>2003</v>
      </c>
      <c r="P64" s="8">
        <v>188339898.16666651</v>
      </c>
      <c r="Q64" s="8">
        <v>271292908762.08459</v>
      </c>
      <c r="R64" s="8">
        <f t="shared" si="4"/>
        <v>1440.443110583032</v>
      </c>
      <c r="S64" s="6">
        <f t="shared" si="5"/>
        <v>27.700829049673693</v>
      </c>
      <c r="T64" s="7">
        <f t="shared" si="10"/>
        <v>1.0024470975488664</v>
      </c>
      <c r="X64" s="73"/>
      <c r="Y64" s="73"/>
    </row>
    <row r="65" spans="1:25">
      <c r="A65" t="s">
        <v>26</v>
      </c>
      <c r="B65" s="36">
        <f>Data2!AD67</f>
        <v>103473</v>
      </c>
      <c r="C65" s="36">
        <f>Data3!N70</f>
        <v>2586606.5</v>
      </c>
      <c r="D65" s="32">
        <f t="shared" si="2"/>
        <v>106059606.5</v>
      </c>
      <c r="E65" s="8">
        <f>Data1!P63</f>
        <v>33808271709.607079</v>
      </c>
      <c r="F65" s="32">
        <f t="shared" si="8"/>
        <v>35153307089.607079</v>
      </c>
      <c r="H65" s="39">
        <f t="shared" si="9"/>
        <v>1325.7943622337343</v>
      </c>
      <c r="I65" s="71">
        <f t="shared" si="7"/>
        <v>0.25496045427571812</v>
      </c>
      <c r="J65" s="54"/>
      <c r="L65" s="8"/>
      <c r="O65" s="8">
        <v>2004</v>
      </c>
      <c r="P65" s="8">
        <v>190172039.08333325</v>
      </c>
      <c r="Q65" s="8">
        <v>274602341857.49197</v>
      </c>
      <c r="R65" s="8">
        <f t="shared" si="4"/>
        <v>1443.9680153882214</v>
      </c>
      <c r="S65" s="6">
        <f t="shared" si="5"/>
        <v>27.76861568054272</v>
      </c>
      <c r="T65" s="7">
        <f>$S$65/S65</f>
        <v>1</v>
      </c>
      <c r="X65" s="73"/>
      <c r="Y65" s="73"/>
    </row>
    <row r="66" spans="1:25">
      <c r="A66" t="s">
        <v>27</v>
      </c>
      <c r="B66" s="36">
        <f>Data2!AD68</f>
        <v>103124.66666666701</v>
      </c>
      <c r="C66" s="36">
        <f>Data3!N71</f>
        <v>2620301</v>
      </c>
      <c r="D66" s="32">
        <f t="shared" si="2"/>
        <v>105744967.666667</v>
      </c>
      <c r="E66" s="8">
        <f>Data1!P64</f>
        <v>34116674602.868767</v>
      </c>
      <c r="F66" s="32">
        <f t="shared" si="8"/>
        <v>35479231122.868767</v>
      </c>
      <c r="H66" s="39">
        <f t="shared" si="9"/>
        <v>1342.0678791905311</v>
      </c>
      <c r="I66" s="71">
        <f t="shared" si="7"/>
        <v>0.25808997676740986</v>
      </c>
      <c r="J66" s="54"/>
      <c r="L66" s="8"/>
      <c r="O66" s="8">
        <v>2005</v>
      </c>
      <c r="P66" s="8">
        <v>192403418.16666675</v>
      </c>
      <c r="Q66" s="8">
        <v>280272043862.27222</v>
      </c>
      <c r="R66" s="8">
        <f t="shared" si="4"/>
        <v>1456.6895252322936</v>
      </c>
      <c r="S66" s="6">
        <f t="shared" si="5"/>
        <v>28.013260100621032</v>
      </c>
      <c r="X66" s="73"/>
      <c r="Y66" s="73"/>
    </row>
    <row r="67" spans="1:25">
      <c r="A67" t="s">
        <v>28</v>
      </c>
      <c r="B67" s="36">
        <f>Data2!AD69</f>
        <v>103603.33333333299</v>
      </c>
      <c r="C67" s="36">
        <f>Data3!N72</f>
        <v>2653995.5</v>
      </c>
      <c r="D67" s="32">
        <f t="shared" si="2"/>
        <v>106257328.833333</v>
      </c>
      <c r="E67" s="8">
        <f>Data1!P65</f>
        <v>34086261810.159363</v>
      </c>
      <c r="F67" s="32">
        <f t="shared" si="8"/>
        <v>35466339470.159363</v>
      </c>
      <c r="H67" s="39">
        <f t="shared" si="9"/>
        <v>1335.111275977551</v>
      </c>
      <c r="I67" s="71">
        <f t="shared" si="7"/>
        <v>0.25675216845722137</v>
      </c>
      <c r="J67" s="54"/>
      <c r="L67" s="8"/>
      <c r="O67" s="8">
        <v>2006</v>
      </c>
      <c r="P67" s="8">
        <v>194580629.91666675</v>
      </c>
      <c r="Q67" s="8">
        <v>285686701279.07007</v>
      </c>
      <c r="R67" s="8">
        <f t="shared" si="4"/>
        <v>1468.2175784990593</v>
      </c>
      <c r="S67" s="6">
        <f t="shared" si="5"/>
        <v>28.234953432674217</v>
      </c>
      <c r="X67" s="73"/>
      <c r="Y67" s="73"/>
    </row>
    <row r="68" spans="1:25">
      <c r="A68" t="s">
        <v>29</v>
      </c>
      <c r="B68" s="36">
        <f>Data2!AD70</f>
        <v>104194</v>
      </c>
      <c r="C68" s="36">
        <f>Data3!N73</f>
        <v>2687690</v>
      </c>
      <c r="D68" s="32">
        <f t="shared" si="2"/>
        <v>106881690</v>
      </c>
      <c r="E68" s="8">
        <f>Data1!P66</f>
        <v>34005804163.842678</v>
      </c>
      <c r="F68" s="32">
        <f t="shared" si="8"/>
        <v>35403402963.842682</v>
      </c>
      <c r="H68" s="39">
        <f t="shared" si="9"/>
        <v>1324.9567054503977</v>
      </c>
      <c r="I68" s="71">
        <f t="shared" si="7"/>
        <v>0.25479936643276879</v>
      </c>
      <c r="J68" s="54"/>
      <c r="K68" s="9">
        <v>1962</v>
      </c>
      <c r="L68" s="8">
        <f>AVERAGE(D65:D68)</f>
        <v>106235898.25</v>
      </c>
      <c r="M68" s="8">
        <f>AVERAGE(F65:F68)*4</f>
        <v>141502280646.47791</v>
      </c>
      <c r="N68" s="10"/>
      <c r="O68">
        <v>2007</v>
      </c>
      <c r="P68" s="8">
        <v>197012224.875</v>
      </c>
      <c r="Q68" s="8">
        <v>288585997930.15479</v>
      </c>
      <c r="R68" s="8">
        <f t="shared" si="4"/>
        <v>1464.8126435466447</v>
      </c>
      <c r="S68" s="6">
        <f t="shared" si="5"/>
        <v>28.169473914358552</v>
      </c>
      <c r="U68" s="9"/>
    </row>
    <row r="69" spans="1:25">
      <c r="A69" t="s">
        <v>30</v>
      </c>
      <c r="B69" s="36">
        <f>Data2!AD71</f>
        <v>104732.33333333299</v>
      </c>
      <c r="C69" s="36">
        <f>Data3!N74</f>
        <v>2689577.5</v>
      </c>
      <c r="D69" s="32">
        <f t="shared" si="2"/>
        <v>107421910.833333</v>
      </c>
      <c r="E69" s="8">
        <f>Data1!P67</f>
        <v>34126442614.954048</v>
      </c>
      <c r="F69" s="32">
        <f t="shared" si="8"/>
        <v>35525022914.954048</v>
      </c>
      <c r="H69" s="39">
        <f t="shared" si="9"/>
        <v>1322.8222301899564</v>
      </c>
      <c r="I69" s="71">
        <f t="shared" si="7"/>
        <v>0.25438889042114543</v>
      </c>
      <c r="J69" s="54"/>
      <c r="K69" s="9"/>
      <c r="L69" s="8"/>
      <c r="O69">
        <v>2008</v>
      </c>
      <c r="P69" s="8">
        <v>197995878.41666701</v>
      </c>
      <c r="Q69" s="8">
        <v>286032374127.94415</v>
      </c>
      <c r="R69" s="8">
        <f>Q69/P69</f>
        <v>1444.6380218380664</v>
      </c>
      <c r="S69" s="6">
        <f>R69/52</f>
        <v>27.781500419962814</v>
      </c>
      <c r="U69" s="9"/>
    </row>
    <row r="70" spans="1:25">
      <c r="A70" t="s">
        <v>31</v>
      </c>
      <c r="B70" s="36">
        <f>Data2!AD72</f>
        <v>105223.66666666701</v>
      </c>
      <c r="C70" s="36">
        <f>Data3!N75</f>
        <v>2691465</v>
      </c>
      <c r="D70" s="32">
        <f t="shared" si="2"/>
        <v>107915131.666667</v>
      </c>
      <c r="E70" s="8">
        <f>Data1!P68</f>
        <v>34224749063.120708</v>
      </c>
      <c r="F70" s="32">
        <f t="shared" si="8"/>
        <v>35624310863.120712</v>
      </c>
      <c r="H70" s="39">
        <f t="shared" si="9"/>
        <v>1320.4565592583865</v>
      </c>
      <c r="I70" s="71">
        <f t="shared" si="7"/>
        <v>0.25393395370353589</v>
      </c>
      <c r="J70" s="54"/>
      <c r="K70" s="9"/>
      <c r="L70" s="8"/>
      <c r="U70" s="9"/>
    </row>
    <row r="71" spans="1:25">
      <c r="A71" t="s">
        <v>32</v>
      </c>
      <c r="B71" s="36">
        <f>Data2!AD73</f>
        <v>105727.66666666701</v>
      </c>
      <c r="C71" s="36">
        <f>Data3!N76</f>
        <v>2693352.5</v>
      </c>
      <c r="D71" s="32">
        <f t="shared" si="2"/>
        <v>108421019.166667</v>
      </c>
      <c r="E71" s="8">
        <f>Data1!P69</f>
        <v>34359641312.433937</v>
      </c>
      <c r="F71" s="32">
        <f t="shared" si="8"/>
        <v>35760184612.433937</v>
      </c>
      <c r="H71" s="39">
        <f t="shared" si="9"/>
        <v>1319.3081890315991</v>
      </c>
      <c r="I71" s="71">
        <f t="shared" si="7"/>
        <v>0.25371311327530754</v>
      </c>
      <c r="J71" s="54"/>
      <c r="K71" s="9"/>
      <c r="L71" s="8"/>
      <c r="O71" s="38"/>
      <c r="P71" s="8"/>
      <c r="Q71" s="8"/>
      <c r="R71" s="8"/>
      <c r="S71" s="7"/>
      <c r="T71" s="7"/>
      <c r="U71" s="9"/>
    </row>
    <row r="72" spans="1:25">
      <c r="A72" t="s">
        <v>33</v>
      </c>
      <c r="B72" s="36">
        <f>Data2!AD74</f>
        <v>106198</v>
      </c>
      <c r="C72" s="36">
        <f>Data3!N77</f>
        <v>2695240</v>
      </c>
      <c r="D72" s="32">
        <f t="shared" si="2"/>
        <v>108893240</v>
      </c>
      <c r="E72" s="8">
        <f>Data1!P70</f>
        <v>34702007283.610611</v>
      </c>
      <c r="F72" s="32">
        <f t="shared" si="8"/>
        <v>36103532083.610611</v>
      </c>
      <c r="H72" s="39">
        <f t="shared" si="9"/>
        <v>1326.1992051521513</v>
      </c>
      <c r="I72" s="71">
        <f t="shared" si="7"/>
        <v>0.25503830868310601</v>
      </c>
      <c r="J72" s="54"/>
      <c r="K72" s="9">
        <v>1963</v>
      </c>
      <c r="L72" s="8">
        <f>AVERAGE(D69:D72)</f>
        <v>108162825.41666675</v>
      </c>
      <c r="M72" s="8">
        <f>AVERAGE(F69:F72)*4</f>
        <v>143013050474.11932</v>
      </c>
      <c r="N72" s="10"/>
      <c r="O72" s="38"/>
      <c r="P72" s="8"/>
      <c r="Q72" s="8"/>
      <c r="R72" s="8"/>
      <c r="U72" s="9"/>
    </row>
    <row r="73" spans="1:25">
      <c r="A73" t="s">
        <v>34</v>
      </c>
      <c r="B73" s="36">
        <f>Data2!AD75</f>
        <v>106661.66666666701</v>
      </c>
      <c r="C73" s="36">
        <f>Data3!N78</f>
        <v>2693965.25</v>
      </c>
      <c r="D73" s="32">
        <f t="shared" ref="D73:D136" si="11">B73*1000+C73</f>
        <v>109355631.916667</v>
      </c>
      <c r="E73" s="8">
        <f>Data1!P71</f>
        <v>34678721569.714172</v>
      </c>
      <c r="F73" s="32">
        <f t="shared" si="8"/>
        <v>36079583499.714172</v>
      </c>
      <c r="H73" s="39">
        <f t="shared" si="9"/>
        <v>1319.7156055833736</v>
      </c>
      <c r="I73" s="71">
        <f t="shared" si="7"/>
        <v>0.25379146261218721</v>
      </c>
      <c r="J73" s="54"/>
      <c r="L73" s="8"/>
      <c r="O73" s="38"/>
      <c r="P73" s="8"/>
      <c r="Q73" s="8"/>
      <c r="R73" s="8"/>
      <c r="S73" s="6"/>
      <c r="U73" s="9"/>
    </row>
    <row r="74" spans="1:25">
      <c r="A74" t="s">
        <v>35</v>
      </c>
      <c r="B74" s="36">
        <f>Data2!AD76</f>
        <v>107098.66666666701</v>
      </c>
      <c r="C74" s="36">
        <f>Data3!N79</f>
        <v>2692690.5</v>
      </c>
      <c r="D74" s="32">
        <f t="shared" si="11"/>
        <v>109791357.166667</v>
      </c>
      <c r="E74" s="8">
        <f>Data1!P72</f>
        <v>35264565880.97834</v>
      </c>
      <c r="F74" s="32">
        <f t="shared" si="8"/>
        <v>36664764940.97834</v>
      </c>
      <c r="H74" s="39">
        <f t="shared" si="9"/>
        <v>1335.7978583075528</v>
      </c>
      <c r="I74" s="71">
        <f t="shared" si="7"/>
        <v>0.25688420352068325</v>
      </c>
      <c r="J74" s="54"/>
      <c r="L74" s="8"/>
      <c r="O74" s="38"/>
      <c r="P74" s="8"/>
      <c r="Q74" s="8"/>
      <c r="R74" s="8"/>
      <c r="S74" s="6"/>
      <c r="U74" s="9"/>
    </row>
    <row r="75" spans="1:25">
      <c r="A75" t="s">
        <v>36</v>
      </c>
      <c r="B75" s="36">
        <f>Data2!AD77</f>
        <v>107555.66666666701</v>
      </c>
      <c r="C75" s="36">
        <f>Data3!N80</f>
        <v>2691415.75</v>
      </c>
      <c r="D75" s="32">
        <f t="shared" si="11"/>
        <v>110247082.416667</v>
      </c>
      <c r="E75" s="8">
        <f>Data1!P73</f>
        <v>35219149357.551559</v>
      </c>
      <c r="F75" s="32">
        <f t="shared" si="8"/>
        <v>36618685547.551559</v>
      </c>
      <c r="H75" s="39">
        <f t="shared" si="9"/>
        <v>1328.6042494677608</v>
      </c>
      <c r="I75" s="71">
        <f t="shared" si="7"/>
        <v>0.25550081720533863</v>
      </c>
      <c r="J75" s="54"/>
      <c r="L75" s="8"/>
      <c r="O75" s="38"/>
      <c r="P75" s="8"/>
      <c r="Q75" s="8"/>
      <c r="R75" s="8"/>
      <c r="S75" s="6"/>
      <c r="U75" s="9"/>
    </row>
    <row r="76" spans="1:25">
      <c r="A76" t="s">
        <v>37</v>
      </c>
      <c r="B76" s="36">
        <f>Data2!AD78</f>
        <v>108019</v>
      </c>
      <c r="C76" s="36">
        <f>Data3!N81</f>
        <v>2690141</v>
      </c>
      <c r="D76" s="32">
        <f t="shared" si="11"/>
        <v>110709141</v>
      </c>
      <c r="E76" s="8">
        <f>Data1!P74</f>
        <v>35168435959.742043</v>
      </c>
      <c r="F76" s="32">
        <f t="shared" si="8"/>
        <v>36567309279.742043</v>
      </c>
      <c r="H76" s="39">
        <f t="shared" si="9"/>
        <v>1321.2028907257818</v>
      </c>
      <c r="I76" s="71">
        <f t="shared" si="7"/>
        <v>0.25407747898572725</v>
      </c>
      <c r="J76" s="54"/>
      <c r="K76" s="9">
        <v>1964</v>
      </c>
      <c r="L76" s="8">
        <f>AVERAGE(D73:D76)</f>
        <v>110025803.12500025</v>
      </c>
      <c r="M76" s="8">
        <f>AVERAGE(F73:F76)*4</f>
        <v>145930343267.98611</v>
      </c>
      <c r="N76" s="10"/>
      <c r="O76" s="38"/>
      <c r="P76" s="8"/>
      <c r="Q76" s="8"/>
      <c r="R76" s="8"/>
      <c r="S76" s="6"/>
      <c r="U76" s="9"/>
    </row>
    <row r="77" spans="1:25">
      <c r="A77" t="s">
        <v>38</v>
      </c>
      <c r="B77" s="36">
        <f>Data2!AD79</f>
        <v>108482.33333333299</v>
      </c>
      <c r="C77" s="36">
        <f>Data3!N82</f>
        <v>2698555.75</v>
      </c>
      <c r="D77" s="32">
        <f t="shared" si="11"/>
        <v>111180889.083333</v>
      </c>
      <c r="E77" s="8">
        <f>Data1!P75</f>
        <v>35834969587.65078</v>
      </c>
      <c r="F77" s="32">
        <f t="shared" si="8"/>
        <v>37238218577.65078</v>
      </c>
      <c r="H77" s="39">
        <f t="shared" si="9"/>
        <v>1339.7345131766217</v>
      </c>
      <c r="I77" s="71">
        <f t="shared" si="7"/>
        <v>0.25764125253396569</v>
      </c>
      <c r="J77" s="54"/>
      <c r="K77" s="9"/>
      <c r="L77" s="8"/>
      <c r="O77" s="38"/>
      <c r="P77" s="8"/>
      <c r="Q77" s="8"/>
      <c r="R77" s="8"/>
      <c r="S77" s="6"/>
      <c r="U77" s="9"/>
    </row>
    <row r="78" spans="1:25">
      <c r="A78" t="s">
        <v>39</v>
      </c>
      <c r="B78" s="36">
        <f>Data2!AD80</f>
        <v>108939.66666666701</v>
      </c>
      <c r="C78" s="36">
        <f>Data3!N83</f>
        <v>2706970.5</v>
      </c>
      <c r="D78" s="32">
        <f t="shared" si="11"/>
        <v>111646637.166667</v>
      </c>
      <c r="E78" s="8">
        <f>Data1!P76</f>
        <v>35926526297.293312</v>
      </c>
      <c r="F78" s="32">
        <f t="shared" si="8"/>
        <v>37334150957.293312</v>
      </c>
      <c r="H78" s="39">
        <f t="shared" si="9"/>
        <v>1337.582641259874</v>
      </c>
      <c r="I78" s="71">
        <f t="shared" si="7"/>
        <v>0.25722743101151424</v>
      </c>
      <c r="J78" s="54"/>
      <c r="K78" s="9"/>
      <c r="L78" s="8"/>
      <c r="O78" s="38"/>
      <c r="P78" s="8"/>
      <c r="Q78" s="8"/>
      <c r="R78" s="8"/>
      <c r="S78" s="6"/>
      <c r="U78" s="9"/>
    </row>
    <row r="79" spans="1:25">
      <c r="A79" t="s">
        <v>40</v>
      </c>
      <c r="B79" s="36">
        <f>Data2!AD81</f>
        <v>109282</v>
      </c>
      <c r="C79" s="36">
        <f>Data3!N84</f>
        <v>2715385.25</v>
      </c>
      <c r="D79" s="32">
        <f t="shared" si="11"/>
        <v>111997385.25</v>
      </c>
      <c r="E79" s="8">
        <f>Data1!P77</f>
        <v>36294908487.868713</v>
      </c>
      <c r="F79" s="32">
        <f t="shared" si="8"/>
        <v>37706908817.868713</v>
      </c>
      <c r="H79" s="39">
        <f t="shared" si="9"/>
        <v>1346.7067551157393</v>
      </c>
      <c r="I79" s="71">
        <f t="shared" si="7"/>
        <v>0.25898206829148834</v>
      </c>
      <c r="J79" s="54"/>
      <c r="K79" s="9"/>
      <c r="L79" s="8"/>
      <c r="O79" s="38"/>
      <c r="P79" s="8"/>
      <c r="Q79" s="8"/>
      <c r="R79" s="8"/>
      <c r="S79" s="6"/>
      <c r="U79" s="9"/>
    </row>
    <row r="80" spans="1:25">
      <c r="A80" t="s">
        <v>41</v>
      </c>
      <c r="B80" s="36">
        <f>Data2!AD82</f>
        <v>109615.66666666701</v>
      </c>
      <c r="C80" s="36">
        <f>Data3!N85</f>
        <v>2723800</v>
      </c>
      <c r="D80" s="32">
        <f t="shared" si="11"/>
        <v>112339466.666667</v>
      </c>
      <c r="E80" s="8">
        <f>Data1!P78</f>
        <v>36579991171.712448</v>
      </c>
      <c r="F80" s="32">
        <f t="shared" si="8"/>
        <v>37996367171.712448</v>
      </c>
      <c r="H80" s="39">
        <f t="shared" si="9"/>
        <v>1352.9124999126102</v>
      </c>
      <c r="I80" s="71">
        <f t="shared" si="7"/>
        <v>0.26017548075242503</v>
      </c>
      <c r="J80" s="54"/>
      <c r="K80" s="9">
        <v>1965</v>
      </c>
      <c r="L80" s="8">
        <f>AVERAGE(D77:D80)</f>
        <v>111791094.54166675</v>
      </c>
      <c r="M80" s="8">
        <f>AVERAGE(F77:F80)*4</f>
        <v>150275645524.52527</v>
      </c>
      <c r="N80" s="10"/>
      <c r="O80" s="38"/>
      <c r="P80" s="8"/>
      <c r="Q80" s="8"/>
      <c r="R80" s="8"/>
      <c r="S80" s="6"/>
      <c r="U80" s="9"/>
    </row>
    <row r="81" spans="1:21">
      <c r="A81" t="s">
        <v>42</v>
      </c>
      <c r="B81" s="36">
        <f>Data2!AD83</f>
        <v>109895.33333333299</v>
      </c>
      <c r="C81" s="36">
        <f>Data3!N86</f>
        <v>2850152.25</v>
      </c>
      <c r="D81" s="32">
        <f t="shared" si="11"/>
        <v>112745485.583333</v>
      </c>
      <c r="E81" s="8">
        <f>Data1!P79</f>
        <v>36820384543.95179</v>
      </c>
      <c r="F81" s="32">
        <f t="shared" si="8"/>
        <v>38302463713.95179</v>
      </c>
      <c r="H81" s="39">
        <f t="shared" si="9"/>
        <v>1358.9001285782385</v>
      </c>
      <c r="I81" s="71">
        <f t="shared" si="7"/>
        <v>0.2613269478035074</v>
      </c>
      <c r="J81" s="54"/>
      <c r="L81" s="8"/>
      <c r="O81" s="38"/>
      <c r="P81" s="8"/>
      <c r="Q81" s="8"/>
      <c r="R81" s="8"/>
      <c r="S81" s="6"/>
      <c r="U81" s="9"/>
    </row>
    <row r="82" spans="1:21">
      <c r="A82" t="s">
        <v>43</v>
      </c>
      <c r="B82" s="36">
        <f>Data2!AD84</f>
        <v>110193</v>
      </c>
      <c r="C82" s="36">
        <f>Data3!N87</f>
        <v>2976504.5</v>
      </c>
      <c r="D82" s="32">
        <f t="shared" si="11"/>
        <v>113169504.5</v>
      </c>
      <c r="E82" s="8">
        <f>Data1!P80</f>
        <v>37007043355.409821</v>
      </c>
      <c r="F82" s="32">
        <f t="shared" si="8"/>
        <v>38554825695.409821</v>
      </c>
      <c r="H82" s="39">
        <f t="shared" si="9"/>
        <v>1362.7284440539304</v>
      </c>
      <c r="I82" s="71">
        <f t="shared" si="7"/>
        <v>0.26206316231806354</v>
      </c>
      <c r="J82" s="54"/>
      <c r="L82" s="8"/>
      <c r="O82" s="38"/>
      <c r="P82" s="8"/>
      <c r="Q82" s="8"/>
      <c r="R82" s="8"/>
      <c r="S82" s="6"/>
      <c r="U82" s="9"/>
    </row>
    <row r="83" spans="1:21">
      <c r="A83" t="s">
        <v>44</v>
      </c>
      <c r="B83" s="36">
        <f>Data2!AD85</f>
        <v>110492.33333333299</v>
      </c>
      <c r="C83" s="36">
        <f>Data3!N88</f>
        <v>3102856.75</v>
      </c>
      <c r="D83" s="32">
        <f t="shared" si="11"/>
        <v>113595190.083333</v>
      </c>
      <c r="E83" s="8">
        <f>Data1!P81</f>
        <v>37260288526.802185</v>
      </c>
      <c r="F83" s="32">
        <f t="shared" si="8"/>
        <v>38873774036.802185</v>
      </c>
      <c r="H83" s="39">
        <f t="shared" si="9"/>
        <v>1368.852818795744</v>
      </c>
      <c r="I83" s="71">
        <f t="shared" si="7"/>
        <v>0.26324092669148924</v>
      </c>
      <c r="J83" s="54"/>
      <c r="L83" s="8"/>
      <c r="O83" s="38"/>
      <c r="P83" s="8"/>
      <c r="Q83" s="8"/>
      <c r="R83" s="8"/>
      <c r="S83" s="6"/>
      <c r="U83" s="9"/>
    </row>
    <row r="84" spans="1:21">
      <c r="A84" t="s">
        <v>45</v>
      </c>
      <c r="B84" s="36">
        <f>Data2!AD86</f>
        <v>110784.66666666701</v>
      </c>
      <c r="C84" s="36">
        <f>Data3!N89</f>
        <v>3229209</v>
      </c>
      <c r="D84" s="32">
        <f t="shared" si="11"/>
        <v>114013875.666667</v>
      </c>
      <c r="E84" s="8">
        <f>Data1!P82</f>
        <v>36982097861.324768</v>
      </c>
      <c r="F84" s="32">
        <f t="shared" si="8"/>
        <v>38661286541.324768</v>
      </c>
      <c r="H84" s="39">
        <f t="shared" si="9"/>
        <v>1356.3712772770077</v>
      </c>
      <c r="I84" s="71">
        <f t="shared" si="7"/>
        <v>0.26084063024557841</v>
      </c>
      <c r="J84" s="54"/>
      <c r="K84" s="9">
        <v>1966</v>
      </c>
      <c r="L84" s="8">
        <f>AVERAGE(D81:D84)</f>
        <v>113381013.95833325</v>
      </c>
      <c r="M84" s="8">
        <f>AVERAGE(F81:F84)*4</f>
        <v>154392349987.48856</v>
      </c>
      <c r="N84" s="10"/>
      <c r="O84" s="38"/>
      <c r="P84" s="8"/>
      <c r="Q84" s="8"/>
      <c r="R84" s="8"/>
      <c r="S84" s="6"/>
      <c r="U84" s="9"/>
    </row>
    <row r="85" spans="1:21">
      <c r="A85" t="s">
        <v>46</v>
      </c>
      <c r="B85" s="36">
        <f>Data2!AD87</f>
        <v>111136</v>
      </c>
      <c r="C85" s="36">
        <f>Data3!N90</f>
        <v>3274889.5</v>
      </c>
      <c r="D85" s="32">
        <f t="shared" si="11"/>
        <v>114410889.5</v>
      </c>
      <c r="E85" s="8">
        <f>Data1!P83</f>
        <v>36993148581.140205</v>
      </c>
      <c r="F85" s="32">
        <f t="shared" si="8"/>
        <v>38696091121.140205</v>
      </c>
      <c r="H85" s="39">
        <f t="shared" ref="H85:H116" si="12">F85/D85*4</f>
        <v>1352.8814010711876</v>
      </c>
      <c r="I85" s="71">
        <f t="shared" si="7"/>
        <v>0.26016950020599761</v>
      </c>
      <c r="J85" s="54"/>
      <c r="K85" s="9"/>
      <c r="L85" s="8"/>
      <c r="O85" s="38"/>
      <c r="P85" s="8"/>
      <c r="Q85" s="8"/>
      <c r="R85" s="8"/>
      <c r="S85" s="6"/>
      <c r="U85" s="9"/>
    </row>
    <row r="86" spans="1:21">
      <c r="A86" t="s">
        <v>47</v>
      </c>
      <c r="B86" s="36">
        <f>Data2!AD88</f>
        <v>111548.33333333299</v>
      </c>
      <c r="C86" s="36">
        <f>Data3!N91</f>
        <v>3320570</v>
      </c>
      <c r="D86" s="32">
        <f t="shared" si="11"/>
        <v>114868903.333333</v>
      </c>
      <c r="E86" s="8">
        <f>Data1!P84</f>
        <v>36711249526.074989</v>
      </c>
      <c r="F86" s="32">
        <f t="shared" si="8"/>
        <v>38437945926.074989</v>
      </c>
      <c r="H86" s="39">
        <f t="shared" si="12"/>
        <v>1338.4978809986062</v>
      </c>
      <c r="I86" s="71">
        <f t="shared" si="7"/>
        <v>0.25740343865357812</v>
      </c>
      <c r="J86" s="54"/>
      <c r="K86" s="9"/>
      <c r="L86" s="8"/>
      <c r="O86" s="38"/>
      <c r="P86" s="8"/>
      <c r="Q86" s="8"/>
      <c r="R86" s="8"/>
      <c r="S86" s="6"/>
      <c r="U86" s="9"/>
    </row>
    <row r="87" spans="1:21">
      <c r="A87" t="s">
        <v>48</v>
      </c>
      <c r="B87" s="36">
        <f>Data2!AD89</f>
        <v>112099.33333333299</v>
      </c>
      <c r="C87" s="36">
        <f>Data3!N92</f>
        <v>3366250.5</v>
      </c>
      <c r="D87" s="32">
        <f t="shared" si="11"/>
        <v>115465583.833333</v>
      </c>
      <c r="E87" s="8">
        <f>Data1!P85</f>
        <v>36989902076.649925</v>
      </c>
      <c r="F87" s="32">
        <f t="shared" si="8"/>
        <v>38740352336.649925</v>
      </c>
      <c r="H87" s="39">
        <f t="shared" si="12"/>
        <v>1342.0571238809682</v>
      </c>
      <c r="I87" s="71">
        <f t="shared" si="7"/>
        <v>0.25808790843864776</v>
      </c>
      <c r="J87" s="54"/>
      <c r="K87" s="9"/>
      <c r="L87" s="8"/>
      <c r="O87" s="38"/>
      <c r="P87" s="8"/>
      <c r="Q87" s="8"/>
      <c r="R87" s="8"/>
      <c r="S87" s="6"/>
      <c r="U87" s="9"/>
    </row>
    <row r="88" spans="1:21">
      <c r="A88" t="s">
        <v>49</v>
      </c>
      <c r="B88" s="36">
        <f>Data2!AD90</f>
        <v>112590.66666666701</v>
      </c>
      <c r="C88" s="36">
        <f>Data3!N93</f>
        <v>3411931</v>
      </c>
      <c r="D88" s="32">
        <f t="shared" si="11"/>
        <v>116002597.666667</v>
      </c>
      <c r="E88" s="8">
        <f>Data1!P86</f>
        <v>37403804738.646355</v>
      </c>
      <c r="F88" s="32">
        <f t="shared" si="8"/>
        <v>39178008858.646355</v>
      </c>
      <c r="H88" s="39">
        <f t="shared" si="12"/>
        <v>1350.935570295562</v>
      </c>
      <c r="I88" s="71">
        <f t="shared" ref="I88:I151" si="13">H88/5200</f>
        <v>0.25979530197991579</v>
      </c>
      <c r="J88" s="54"/>
      <c r="K88" s="9">
        <v>1967</v>
      </c>
      <c r="L88" s="8">
        <f>AVERAGE(D85:D88)</f>
        <v>115186993.58333325</v>
      </c>
      <c r="M88" s="8">
        <f>AVERAGE(F85:F88)*4</f>
        <v>155052398242.51147</v>
      </c>
      <c r="N88" s="10"/>
      <c r="O88" s="38"/>
      <c r="P88" s="8"/>
      <c r="Q88" s="8"/>
      <c r="R88" s="8"/>
      <c r="S88" s="6"/>
      <c r="U88" s="9"/>
    </row>
    <row r="89" spans="1:21">
      <c r="A89" t="s">
        <v>50</v>
      </c>
      <c r="B89" s="36">
        <f>Data2!AD91</f>
        <v>113038.33333333299</v>
      </c>
      <c r="C89" s="36">
        <f>Data3!N94</f>
        <v>3431345.25</v>
      </c>
      <c r="D89" s="32">
        <f t="shared" si="11"/>
        <v>116469678.583333</v>
      </c>
      <c r="E89" s="8">
        <f>Data1!P87</f>
        <v>37187472892.482964</v>
      </c>
      <c r="F89" s="32">
        <f t="shared" si="8"/>
        <v>38971772422.482964</v>
      </c>
      <c r="H89" s="39">
        <f t="shared" si="12"/>
        <v>1338.4349608073835</v>
      </c>
      <c r="I89" s="71">
        <f t="shared" si="13"/>
        <v>0.25739133861680452</v>
      </c>
      <c r="J89" s="54"/>
      <c r="L89" s="8"/>
      <c r="O89" s="38"/>
      <c r="P89" s="8"/>
      <c r="Q89" s="8"/>
      <c r="R89" s="8"/>
      <c r="S89" s="6"/>
      <c r="U89" s="9"/>
    </row>
    <row r="90" spans="1:21">
      <c r="A90" t="s">
        <v>51</v>
      </c>
      <c r="B90" s="36">
        <f>Data2!AD92</f>
        <v>113432</v>
      </c>
      <c r="C90" s="36">
        <f>Data3!N95</f>
        <v>3450759.5</v>
      </c>
      <c r="D90" s="32">
        <f t="shared" si="11"/>
        <v>116882759.5</v>
      </c>
      <c r="E90" s="8">
        <f>Data1!P88</f>
        <v>37054700805.108055</v>
      </c>
      <c r="F90" s="32">
        <f t="shared" si="8"/>
        <v>38849095745.108055</v>
      </c>
      <c r="H90" s="39">
        <f t="shared" si="12"/>
        <v>1329.5064528351782</v>
      </c>
      <c r="I90" s="71">
        <f t="shared" si="13"/>
        <v>0.25567431785291889</v>
      </c>
      <c r="J90" s="54"/>
      <c r="L90" s="8"/>
      <c r="O90" s="38"/>
      <c r="P90" s="8"/>
      <c r="Q90" s="8"/>
      <c r="R90" s="8"/>
      <c r="S90" s="6"/>
      <c r="U90" s="9"/>
    </row>
    <row r="91" spans="1:21">
      <c r="A91" t="s">
        <v>52</v>
      </c>
      <c r="B91" s="36">
        <f>Data2!AD93</f>
        <v>113869.66666666701</v>
      </c>
      <c r="C91" s="36">
        <f>Data3!N96</f>
        <v>3470173.75</v>
      </c>
      <c r="D91" s="32">
        <f t="shared" si="11"/>
        <v>117339840.416667</v>
      </c>
      <c r="E91" s="8">
        <f>Data1!P89</f>
        <v>37570266973.261658</v>
      </c>
      <c r="F91" s="32">
        <f t="shared" si="8"/>
        <v>39374757323.261658</v>
      </c>
      <c r="H91" s="39">
        <f t="shared" si="12"/>
        <v>1342.2468339293514</v>
      </c>
      <c r="I91" s="71">
        <f t="shared" si="13"/>
        <v>0.25812439114025987</v>
      </c>
      <c r="J91" s="54"/>
      <c r="L91" s="8"/>
      <c r="O91" s="38"/>
      <c r="P91" s="8"/>
      <c r="Q91" s="8"/>
      <c r="R91" s="8"/>
      <c r="S91" s="6"/>
      <c r="U91" s="9"/>
    </row>
    <row r="92" spans="1:21">
      <c r="A92" t="s">
        <v>53</v>
      </c>
      <c r="B92" s="36">
        <f>Data2!AD94</f>
        <v>114412.66666666701</v>
      </c>
      <c r="C92" s="36">
        <f>Data3!N97</f>
        <v>3489588</v>
      </c>
      <c r="D92" s="32">
        <f t="shared" si="11"/>
        <v>117902254.666667</v>
      </c>
      <c r="E92" s="8">
        <f>Data1!P90</f>
        <v>37700879026.62719</v>
      </c>
      <c r="F92" s="32">
        <f t="shared" si="8"/>
        <v>39515464786.62719</v>
      </c>
      <c r="H92" s="39">
        <f t="shared" si="12"/>
        <v>1340.6177820210555</v>
      </c>
      <c r="I92" s="71">
        <f t="shared" si="13"/>
        <v>0.25781111192712608</v>
      </c>
      <c r="J92" s="54"/>
      <c r="K92" s="9">
        <v>1968</v>
      </c>
      <c r="L92" s="8">
        <f>AVERAGE(D89:D92)</f>
        <v>117148633.29166675</v>
      </c>
      <c r="M92" s="8">
        <f>AVERAGE(F89:F92)*4</f>
        <v>156711090277.47986</v>
      </c>
      <c r="N92" s="10"/>
      <c r="O92" s="38"/>
      <c r="P92" s="8"/>
      <c r="Q92" s="8"/>
      <c r="R92" s="8"/>
      <c r="S92" s="6"/>
      <c r="U92" s="9"/>
    </row>
    <row r="93" spans="1:21">
      <c r="A93" t="s">
        <v>54</v>
      </c>
      <c r="B93" s="36">
        <f>Data2!AD95</f>
        <v>114949.66666666701</v>
      </c>
      <c r="C93" s="36">
        <f>Data3!N98</f>
        <v>3479508.75</v>
      </c>
      <c r="D93" s="32">
        <f t="shared" si="11"/>
        <v>118429175.416667</v>
      </c>
      <c r="E93" s="8">
        <f>Data1!P91</f>
        <v>37956059526.219002</v>
      </c>
      <c r="F93" s="32">
        <f t="shared" si="8"/>
        <v>39765404076.219002</v>
      </c>
      <c r="H93" s="39">
        <f t="shared" si="12"/>
        <v>1343.0948560205093</v>
      </c>
      <c r="I93" s="71">
        <f t="shared" si="13"/>
        <v>0.2582874723116364</v>
      </c>
      <c r="J93" s="54"/>
      <c r="K93" s="9"/>
      <c r="L93" s="8"/>
      <c r="O93" s="38"/>
      <c r="P93" s="8"/>
      <c r="Q93" s="8"/>
      <c r="R93" s="8"/>
      <c r="S93" s="6"/>
      <c r="U93" s="9"/>
    </row>
    <row r="94" spans="1:21">
      <c r="A94" t="s">
        <v>55</v>
      </c>
      <c r="B94" s="36">
        <f>Data2!AD96</f>
        <v>115410.33333333299</v>
      </c>
      <c r="C94" s="36">
        <f>Data3!N99</f>
        <v>3469429.5</v>
      </c>
      <c r="D94" s="32">
        <f t="shared" si="11"/>
        <v>118879762.833333</v>
      </c>
      <c r="E94" s="8">
        <f>Data1!P92</f>
        <v>38116524905.590965</v>
      </c>
      <c r="F94" s="32">
        <f t="shared" si="8"/>
        <v>39920628245.590965</v>
      </c>
      <c r="H94" s="39">
        <f t="shared" si="12"/>
        <v>1343.2270487133751</v>
      </c>
      <c r="I94" s="71">
        <f t="shared" si="13"/>
        <v>0.25831289398334134</v>
      </c>
      <c r="J94" s="54"/>
      <c r="K94" s="9"/>
      <c r="L94" s="8"/>
      <c r="O94" s="38"/>
      <c r="P94" s="8"/>
      <c r="Q94" s="8"/>
      <c r="R94" s="8"/>
      <c r="S94" s="6"/>
      <c r="U94" s="9"/>
    </row>
    <row r="95" spans="1:21">
      <c r="A95" t="s">
        <v>56</v>
      </c>
      <c r="B95" s="36">
        <f>Data2!AD97</f>
        <v>115896.33333333299</v>
      </c>
      <c r="C95" s="36">
        <f>Data3!N100</f>
        <v>3459350.25</v>
      </c>
      <c r="D95" s="32">
        <f t="shared" si="11"/>
        <v>119355683.583333</v>
      </c>
      <c r="E95" s="8">
        <f>Data1!P93</f>
        <v>38161463485.914116</v>
      </c>
      <c r="F95" s="32">
        <f t="shared" si="8"/>
        <v>39960325615.914116</v>
      </c>
      <c r="H95" s="39">
        <f t="shared" si="12"/>
        <v>1339.2014327667671</v>
      </c>
      <c r="I95" s="71">
        <f t="shared" si="13"/>
        <v>0.25753873707053215</v>
      </c>
      <c r="J95" s="54"/>
      <c r="K95" s="9"/>
      <c r="L95" s="8"/>
      <c r="O95" s="38"/>
      <c r="P95" s="8"/>
      <c r="Q95" s="8"/>
      <c r="R95" s="8"/>
      <c r="S95" s="6"/>
      <c r="U95" s="9"/>
    </row>
    <row r="96" spans="1:21">
      <c r="A96" t="s">
        <v>57</v>
      </c>
      <c r="B96" s="36">
        <f>Data2!AD98</f>
        <v>116448.66666666701</v>
      </c>
      <c r="C96" s="36">
        <f>Data3!N101</f>
        <v>3449271</v>
      </c>
      <c r="D96" s="32">
        <f t="shared" si="11"/>
        <v>119897937.666667</v>
      </c>
      <c r="E96" s="8">
        <f>Data1!P94</f>
        <v>38302287889.076614</v>
      </c>
      <c r="F96" s="32">
        <f t="shared" si="8"/>
        <v>40095908809.076614</v>
      </c>
      <c r="H96" s="39">
        <f t="shared" si="12"/>
        <v>1337.6680062854405</v>
      </c>
      <c r="I96" s="71">
        <f t="shared" si="13"/>
        <v>0.25724384736258471</v>
      </c>
      <c r="J96" s="54"/>
      <c r="K96" s="9">
        <v>1969</v>
      </c>
      <c r="L96" s="8">
        <f>AVERAGE(D93:D96)</f>
        <v>119140639.875</v>
      </c>
      <c r="M96" s="8">
        <f>AVERAGE(F93:F96)*4</f>
        <v>159742266746.80072</v>
      </c>
      <c r="N96" s="10"/>
      <c r="O96" s="38"/>
      <c r="P96" s="8"/>
      <c r="Q96" s="8"/>
      <c r="R96" s="8"/>
      <c r="S96" s="6"/>
      <c r="U96" s="9"/>
    </row>
    <row r="97" spans="1:23">
      <c r="A97" t="s">
        <v>58</v>
      </c>
      <c r="B97" s="36">
        <f>Data2!AD99</f>
        <v>117082.33333333299</v>
      </c>
      <c r="C97" s="36">
        <f>Data3!N102</f>
        <v>3332920.25</v>
      </c>
      <c r="D97" s="32">
        <f t="shared" si="11"/>
        <v>120415253.583333</v>
      </c>
      <c r="E97" s="8">
        <f>Data1!P95</f>
        <v>38268310704.045662</v>
      </c>
      <c r="F97" s="32">
        <f t="shared" si="8"/>
        <v>40001429234.045662</v>
      </c>
      <c r="H97" s="39">
        <f t="shared" si="12"/>
        <v>1328.7827926671366</v>
      </c>
      <c r="I97" s="71">
        <f t="shared" si="13"/>
        <v>0.25553515243598779</v>
      </c>
      <c r="J97" s="54"/>
      <c r="L97" s="8"/>
      <c r="O97" s="38"/>
      <c r="P97" s="8"/>
      <c r="Q97" s="8"/>
      <c r="R97" s="8"/>
      <c r="S97" s="6"/>
      <c r="U97" s="9"/>
    </row>
    <row r="98" spans="1:23">
      <c r="A98" t="s">
        <v>59</v>
      </c>
      <c r="B98" s="36">
        <f>Data2!AD100</f>
        <v>117730</v>
      </c>
      <c r="C98" s="36">
        <f>Data3!N103</f>
        <v>3216569.5</v>
      </c>
      <c r="D98" s="32">
        <f t="shared" si="11"/>
        <v>120946569.5</v>
      </c>
      <c r="E98" s="8">
        <f>Data1!P96</f>
        <v>38158539588.540161</v>
      </c>
      <c r="F98" s="32">
        <f t="shared" si="8"/>
        <v>39831155728.540161</v>
      </c>
      <c r="H98" s="39">
        <f t="shared" si="12"/>
        <v>1317.3141129410922</v>
      </c>
      <c r="I98" s="71">
        <f t="shared" si="13"/>
        <v>0.2533296371040562</v>
      </c>
      <c r="J98" s="54"/>
      <c r="L98" s="8"/>
      <c r="O98" s="38"/>
      <c r="P98" s="8"/>
      <c r="Q98" s="8"/>
      <c r="R98" s="8"/>
      <c r="S98" s="6"/>
      <c r="U98" s="9"/>
    </row>
    <row r="99" spans="1:23">
      <c r="A99" t="s">
        <v>60</v>
      </c>
      <c r="B99" s="36">
        <f>Data2!AD101</f>
        <v>118402.66666666701</v>
      </c>
      <c r="C99" s="36">
        <f>Data3!N104</f>
        <v>3100218.75</v>
      </c>
      <c r="D99" s="32">
        <f t="shared" si="11"/>
        <v>121502885.416667</v>
      </c>
      <c r="E99" s="8">
        <f>Data1!P97</f>
        <v>37921064699.045959</v>
      </c>
      <c r="F99" s="32">
        <f t="shared" si="8"/>
        <v>39533178449.045959</v>
      </c>
      <c r="H99" s="39">
        <f t="shared" si="12"/>
        <v>1301.4729095025441</v>
      </c>
      <c r="I99" s="71">
        <f t="shared" si="13"/>
        <v>0.25028325182741235</v>
      </c>
      <c r="J99" s="54"/>
      <c r="L99" s="8"/>
      <c r="O99" s="38"/>
      <c r="P99" s="8"/>
      <c r="Q99" s="8"/>
      <c r="R99" s="8"/>
      <c r="S99" s="6"/>
      <c r="U99" s="9"/>
    </row>
    <row r="100" spans="1:23">
      <c r="A100" t="s">
        <v>61</v>
      </c>
      <c r="B100" s="36">
        <f>Data2!AD102</f>
        <v>119095</v>
      </c>
      <c r="C100" s="36">
        <f>Data3!N105</f>
        <v>2983868</v>
      </c>
      <c r="D100" s="32">
        <f t="shared" si="11"/>
        <v>122078868</v>
      </c>
      <c r="E100" s="8">
        <f>Data1!P98</f>
        <v>37675363426.733177</v>
      </c>
      <c r="F100" s="32">
        <f t="shared" si="8"/>
        <v>39226974786.733177</v>
      </c>
      <c r="H100" s="39">
        <f t="shared" si="12"/>
        <v>1285.2994274728424</v>
      </c>
      <c r="I100" s="71">
        <f t="shared" si="13"/>
        <v>0.24717296682170045</v>
      </c>
      <c r="J100" s="54"/>
      <c r="K100" s="9">
        <v>1970</v>
      </c>
      <c r="L100" s="8">
        <f>AVERAGE(D97:D100)</f>
        <v>121235894.125</v>
      </c>
      <c r="M100" s="8">
        <f>AVERAGE(F97:F100)*4</f>
        <v>158592738198.36496</v>
      </c>
      <c r="N100" s="10"/>
      <c r="O100" s="38"/>
      <c r="P100" s="8"/>
      <c r="Q100" s="8"/>
      <c r="R100" s="8"/>
      <c r="S100" s="6"/>
      <c r="U100" s="9"/>
    </row>
    <row r="101" spans="1:23">
      <c r="A101" t="s">
        <v>62</v>
      </c>
      <c r="B101" s="36">
        <f>Data2!AD103</f>
        <v>119778</v>
      </c>
      <c r="C101" s="36">
        <f>Data3!N106</f>
        <v>2894597.25</v>
      </c>
      <c r="D101" s="32">
        <f t="shared" si="11"/>
        <v>122672597.25</v>
      </c>
      <c r="E101" s="8">
        <f>Data1!P99</f>
        <v>37900830735.192062</v>
      </c>
      <c r="F101" s="32">
        <f t="shared" si="8"/>
        <v>39406021305.192062</v>
      </c>
      <c r="H101" s="39">
        <f t="shared" si="12"/>
        <v>1284.9168335413901</v>
      </c>
      <c r="I101" s="71">
        <f t="shared" si="13"/>
        <v>0.24709939106565196</v>
      </c>
      <c r="J101" s="54"/>
      <c r="K101" s="9"/>
      <c r="L101" s="8"/>
      <c r="O101" s="38"/>
      <c r="P101" s="8"/>
      <c r="Q101" s="8"/>
      <c r="R101" s="8"/>
      <c r="S101" s="6"/>
      <c r="U101" s="9"/>
    </row>
    <row r="102" spans="1:23">
      <c r="A102" t="s">
        <v>63</v>
      </c>
      <c r="B102" s="36">
        <f>Data2!AD104</f>
        <v>120475</v>
      </c>
      <c r="C102" s="36">
        <f>Data3!N107</f>
        <v>2805326.5</v>
      </c>
      <c r="D102" s="32">
        <f t="shared" si="11"/>
        <v>123280326.5</v>
      </c>
      <c r="E102" s="8">
        <f>Data1!P100</f>
        <v>37868347745.91124</v>
      </c>
      <c r="F102" s="32">
        <f t="shared" si="8"/>
        <v>39327117525.91124</v>
      </c>
      <c r="H102" s="39">
        <f t="shared" si="12"/>
        <v>1276.0224974229359</v>
      </c>
      <c r="I102" s="71">
        <f t="shared" si="13"/>
        <v>0.24538894181210305</v>
      </c>
      <c r="J102" s="54"/>
      <c r="K102" s="9"/>
      <c r="L102" s="8"/>
      <c r="U102" s="8"/>
    </row>
    <row r="103" spans="1:23">
      <c r="A103" t="s">
        <v>64</v>
      </c>
      <c r="B103" s="36">
        <f>Data2!AD105</f>
        <v>121153</v>
      </c>
      <c r="C103" s="36">
        <f>Data3!N108</f>
        <v>2716055.75</v>
      </c>
      <c r="D103" s="32">
        <f t="shared" si="11"/>
        <v>123869055.75</v>
      </c>
      <c r="E103" s="8">
        <f>Data1!P101</f>
        <v>37859264268.227715</v>
      </c>
      <c r="F103" s="32">
        <f t="shared" si="8"/>
        <v>39271613258.227715</v>
      </c>
      <c r="H103" s="39">
        <f t="shared" si="12"/>
        <v>1268.1654193760241</v>
      </c>
      <c r="I103" s="71">
        <f t="shared" si="13"/>
        <v>0.24387796526462002</v>
      </c>
      <c r="J103" s="54"/>
      <c r="K103" s="9"/>
      <c r="L103" s="8"/>
      <c r="U103" s="8"/>
      <c r="V103" s="8"/>
      <c r="W103" s="8"/>
    </row>
    <row r="104" spans="1:23">
      <c r="A104" t="s">
        <v>65</v>
      </c>
      <c r="B104" s="36">
        <f>Data2!AD106</f>
        <v>121833</v>
      </c>
      <c r="C104" s="36">
        <f>Data3!N109</f>
        <v>2626785</v>
      </c>
      <c r="D104" s="32">
        <f t="shared" si="11"/>
        <v>124459785</v>
      </c>
      <c r="E104" s="8">
        <f>Data1!P102</f>
        <v>38474556734.966614</v>
      </c>
      <c r="F104" s="32">
        <f t="shared" si="8"/>
        <v>39840484934.966614</v>
      </c>
      <c r="H104" s="39">
        <f t="shared" si="12"/>
        <v>1280.4291742900443</v>
      </c>
      <c r="I104" s="71">
        <f t="shared" si="13"/>
        <v>0.24623637967116238</v>
      </c>
      <c r="J104" s="54"/>
      <c r="K104" s="9">
        <v>1971</v>
      </c>
      <c r="L104" s="8">
        <f>AVERAGE(D101:D104)</f>
        <v>123570441.125</v>
      </c>
      <c r="M104" s="8">
        <f>AVERAGE(F101:F104)*4</f>
        <v>157845237024.29764</v>
      </c>
      <c r="N104" s="10"/>
      <c r="U104" s="8"/>
      <c r="V104" s="8"/>
      <c r="W104" s="8"/>
    </row>
    <row r="105" spans="1:23">
      <c r="A105" t="s">
        <v>66</v>
      </c>
      <c r="B105" s="36">
        <f>Data2!AD107</f>
        <v>123120.33333333299</v>
      </c>
      <c r="C105" s="36">
        <f>Data3!N110</f>
        <v>2559164</v>
      </c>
      <c r="D105" s="32">
        <f t="shared" si="11"/>
        <v>125679497.333333</v>
      </c>
      <c r="E105" s="8">
        <f>Data1!P103</f>
        <v>39076502593.968857</v>
      </c>
      <c r="F105" s="32">
        <f t="shared" si="8"/>
        <v>40407267873.968857</v>
      </c>
      <c r="H105" s="39">
        <f t="shared" si="12"/>
        <v>1286.0416768472212</v>
      </c>
      <c r="I105" s="71">
        <f t="shared" si="13"/>
        <v>0.24731570708600409</v>
      </c>
      <c r="J105" s="54"/>
      <c r="L105" s="8"/>
      <c r="U105" s="8"/>
      <c r="V105" s="8"/>
      <c r="W105" s="8"/>
    </row>
    <row r="106" spans="1:23">
      <c r="A106" t="s">
        <v>67</v>
      </c>
      <c r="B106" s="36">
        <f>Data2!AD108</f>
        <v>123811.33333333299</v>
      </c>
      <c r="C106" s="36">
        <f>Data3!N111</f>
        <v>2491543</v>
      </c>
      <c r="D106" s="32">
        <f t="shared" si="11"/>
        <v>126302876.333333</v>
      </c>
      <c r="E106" s="8">
        <f>Data1!P104</f>
        <v>39320132762.400291</v>
      </c>
      <c r="F106" s="32">
        <f t="shared" si="8"/>
        <v>40615735122.400291</v>
      </c>
      <c r="H106" s="39">
        <f t="shared" si="12"/>
        <v>1286.2964423774176</v>
      </c>
      <c r="I106" s="71">
        <f t="shared" si="13"/>
        <v>0.24736470045719569</v>
      </c>
      <c r="J106" s="54"/>
      <c r="L106" s="8"/>
      <c r="U106" s="8"/>
      <c r="V106" s="8"/>
      <c r="W106" s="8"/>
    </row>
    <row r="107" spans="1:23">
      <c r="A107" t="s">
        <v>68</v>
      </c>
      <c r="B107" s="36">
        <f>Data2!AD109</f>
        <v>124453.66666666701</v>
      </c>
      <c r="C107" s="36">
        <f>Data3!N112</f>
        <v>2423922</v>
      </c>
      <c r="D107" s="32">
        <f t="shared" si="11"/>
        <v>126877588.666667</v>
      </c>
      <c r="E107" s="8">
        <f>Data1!P105</f>
        <v>39528494238.445496</v>
      </c>
      <c r="F107" s="32">
        <f t="shared" si="8"/>
        <v>40788933678.445496</v>
      </c>
      <c r="H107" s="39">
        <f t="shared" si="12"/>
        <v>1285.9302925627392</v>
      </c>
      <c r="I107" s="71">
        <f t="shared" si="13"/>
        <v>0.247294287031296</v>
      </c>
      <c r="J107" s="54"/>
      <c r="L107" s="8"/>
      <c r="U107" s="8"/>
      <c r="V107" s="8"/>
      <c r="W107" s="8"/>
    </row>
    <row r="108" spans="1:23">
      <c r="A108" t="s">
        <v>69</v>
      </c>
      <c r="B108" s="36">
        <f>Data2!AD110</f>
        <v>125023.33333333299</v>
      </c>
      <c r="C108" s="36">
        <f>Data3!N113</f>
        <v>2356301</v>
      </c>
      <c r="D108" s="32">
        <f t="shared" si="11"/>
        <v>127379634.333333</v>
      </c>
      <c r="E108" s="8">
        <f>Data1!P106</f>
        <v>39708786212.188934</v>
      </c>
      <c r="F108" s="32">
        <f t="shared" si="8"/>
        <v>40934062732.188934</v>
      </c>
      <c r="H108" s="39">
        <f t="shared" si="12"/>
        <v>1285.4193826642886</v>
      </c>
      <c r="I108" s="71">
        <f t="shared" si="13"/>
        <v>0.24719603512774782</v>
      </c>
      <c r="J108" s="54"/>
      <c r="K108" s="9">
        <v>1972</v>
      </c>
      <c r="L108" s="8">
        <f>AVERAGE(D105:D108)</f>
        <v>126559899.16666651</v>
      </c>
      <c r="M108" s="8">
        <f>AVERAGE(F105:F108)*4</f>
        <v>162745999407.00357</v>
      </c>
      <c r="N108" s="10"/>
      <c r="U108" s="8"/>
      <c r="V108" s="8"/>
      <c r="W108" s="8"/>
    </row>
    <row r="109" spans="1:23">
      <c r="A109" t="s">
        <v>70</v>
      </c>
      <c r="B109" s="36">
        <f>Data2!AD111</f>
        <v>125697</v>
      </c>
      <c r="C109" s="36">
        <f>Data3!N114</f>
        <v>2325202.75</v>
      </c>
      <c r="D109" s="32">
        <f t="shared" si="11"/>
        <v>128022202.75</v>
      </c>
      <c r="E109" s="8">
        <f>Data1!P107</f>
        <v>39924580903.3843</v>
      </c>
      <c r="F109" s="32">
        <f t="shared" si="8"/>
        <v>41133686333.3843</v>
      </c>
      <c r="H109" s="39">
        <f t="shared" si="12"/>
        <v>1285.2047676045568</v>
      </c>
      <c r="I109" s="71">
        <f t="shared" si="13"/>
        <v>0.2471547630008763</v>
      </c>
      <c r="J109" s="54"/>
      <c r="K109" s="9"/>
      <c r="L109" s="8"/>
      <c r="U109" s="8"/>
      <c r="V109" s="8"/>
      <c r="W109" s="8"/>
    </row>
    <row r="110" spans="1:23">
      <c r="A110" t="s">
        <v>71</v>
      </c>
      <c r="B110" s="36">
        <f>Data2!AD112</f>
        <v>126404.66666666701</v>
      </c>
      <c r="C110" s="36">
        <f>Data3!N115</f>
        <v>2294104.5</v>
      </c>
      <c r="D110" s="32">
        <f t="shared" si="11"/>
        <v>128698771.166667</v>
      </c>
      <c r="E110" s="8">
        <f>Data1!P108</f>
        <v>40690530220.937256</v>
      </c>
      <c r="F110" s="32">
        <f t="shared" si="8"/>
        <v>41883464560.937256</v>
      </c>
      <c r="H110" s="39">
        <f t="shared" si="12"/>
        <v>1301.7518094775742</v>
      </c>
      <c r="I110" s="71">
        <f t="shared" si="13"/>
        <v>0.25033688643799501</v>
      </c>
      <c r="J110" s="54"/>
      <c r="K110" s="9"/>
      <c r="L110" s="8"/>
      <c r="U110" s="8"/>
      <c r="V110" s="8"/>
      <c r="W110" s="8"/>
    </row>
    <row r="111" spans="1:23">
      <c r="A111" t="s">
        <v>72</v>
      </c>
      <c r="B111" s="36">
        <f>Data2!AD113</f>
        <v>127045.33333333299</v>
      </c>
      <c r="C111" s="36">
        <f>Data3!N116</f>
        <v>2263006.25</v>
      </c>
      <c r="D111" s="32">
        <f t="shared" si="11"/>
        <v>129308339.583333</v>
      </c>
      <c r="E111" s="8">
        <f>Data1!P109</f>
        <v>40913257120.647499</v>
      </c>
      <c r="F111" s="32">
        <f t="shared" si="8"/>
        <v>42090020370.647499</v>
      </c>
      <c r="H111" s="39">
        <f t="shared" si="12"/>
        <v>1302.0048206101203</v>
      </c>
      <c r="I111" s="71">
        <f t="shared" si="13"/>
        <v>0.25038554242502314</v>
      </c>
      <c r="J111" s="54"/>
      <c r="K111" s="9"/>
      <c r="L111" s="8"/>
      <c r="U111" s="8"/>
      <c r="V111" s="8"/>
      <c r="W111" s="8"/>
    </row>
    <row r="112" spans="1:23">
      <c r="A112" t="s">
        <v>73</v>
      </c>
      <c r="B112" s="36">
        <f>Data2!AD114</f>
        <v>127685.33333333299</v>
      </c>
      <c r="C112" s="36">
        <f>Data3!N117</f>
        <v>2231908</v>
      </c>
      <c r="D112" s="32">
        <f t="shared" si="11"/>
        <v>129917241.333333</v>
      </c>
      <c r="E112" s="8">
        <f>Data1!P110</f>
        <v>41124351478.283119</v>
      </c>
      <c r="F112" s="32">
        <f t="shared" si="8"/>
        <v>42284943638.283119</v>
      </c>
      <c r="H112" s="39">
        <f t="shared" si="12"/>
        <v>1301.9039876252061</v>
      </c>
      <c r="I112" s="71">
        <f t="shared" si="13"/>
        <v>0.2503661514663858</v>
      </c>
      <c r="J112" s="54"/>
      <c r="K112" s="9">
        <v>1973</v>
      </c>
      <c r="L112" s="8">
        <f>AVERAGE(D109:D112)</f>
        <v>128986638.70833325</v>
      </c>
      <c r="M112" s="8">
        <f>AVERAGE(F109:F112)*4</f>
        <v>167392114903.25217</v>
      </c>
      <c r="N112" s="10"/>
      <c r="U112" s="8"/>
      <c r="V112" s="8"/>
      <c r="W112" s="8"/>
    </row>
    <row r="113" spans="1:23">
      <c r="A113" t="s">
        <v>74</v>
      </c>
      <c r="B113" s="36">
        <f>Data2!AD115</f>
        <v>128247</v>
      </c>
      <c r="C113" s="36">
        <f>Data3!N118</f>
        <v>2213186.75</v>
      </c>
      <c r="D113" s="32">
        <f t="shared" si="11"/>
        <v>130460186.75</v>
      </c>
      <c r="E113" s="8">
        <f>Data1!P111</f>
        <v>41158568307.013977</v>
      </c>
      <c r="F113" s="32">
        <f t="shared" si="8"/>
        <v>42309425417.013977</v>
      </c>
      <c r="H113" s="39">
        <f t="shared" si="12"/>
        <v>1297.2363897682058</v>
      </c>
      <c r="I113" s="71">
        <f t="shared" si="13"/>
        <v>0.24946853649388573</v>
      </c>
      <c r="J113" s="54"/>
      <c r="L113" s="8"/>
      <c r="U113" s="8"/>
      <c r="V113" s="8"/>
      <c r="W113" s="8"/>
    </row>
    <row r="114" spans="1:23">
      <c r="A114" t="s">
        <v>75</v>
      </c>
      <c r="B114" s="36">
        <f>Data2!AD116</f>
        <v>128877</v>
      </c>
      <c r="C114" s="36">
        <f>Data3!N119</f>
        <v>2194465.5</v>
      </c>
      <c r="D114" s="32">
        <f t="shared" si="11"/>
        <v>131071465.5</v>
      </c>
      <c r="E114" s="8">
        <f>Data1!P112</f>
        <v>40568162611.876976</v>
      </c>
      <c r="F114" s="32">
        <f t="shared" si="8"/>
        <v>41709284671.876976</v>
      </c>
      <c r="H114" s="39">
        <f t="shared" si="12"/>
        <v>1272.871544169222</v>
      </c>
      <c r="I114" s="71">
        <f t="shared" si="13"/>
        <v>0.24478298926331193</v>
      </c>
      <c r="J114" s="54"/>
      <c r="L114" s="8"/>
      <c r="U114" s="8"/>
      <c r="V114" s="8"/>
      <c r="W114" s="8"/>
    </row>
    <row r="115" spans="1:23">
      <c r="A115" t="s">
        <v>76</v>
      </c>
      <c r="B115" s="36">
        <f>Data2!AD117</f>
        <v>129492.66666666701</v>
      </c>
      <c r="C115" s="36">
        <f>Data3!N120</f>
        <v>2175744.25</v>
      </c>
      <c r="D115" s="32">
        <f t="shared" si="11"/>
        <v>131668410.916667</v>
      </c>
      <c r="E115" s="8">
        <f>Data1!P113</f>
        <v>41078875564.260956</v>
      </c>
      <c r="F115" s="32">
        <f t="shared" si="8"/>
        <v>42210262574.260956</v>
      </c>
      <c r="H115" s="39">
        <f t="shared" si="12"/>
        <v>1282.3201033686312</v>
      </c>
      <c r="I115" s="71">
        <f t="shared" si="13"/>
        <v>0.24660001987858293</v>
      </c>
      <c r="J115" s="54"/>
      <c r="L115" s="8"/>
      <c r="U115" s="8"/>
      <c r="V115" s="8"/>
      <c r="W115" s="8"/>
    </row>
    <row r="116" spans="1:23">
      <c r="A116" t="s">
        <v>77</v>
      </c>
      <c r="B116" s="36">
        <f>Data2!AD118</f>
        <v>130086.33333333299</v>
      </c>
      <c r="C116" s="36">
        <f>Data3!N121</f>
        <v>2157023</v>
      </c>
      <c r="D116" s="32">
        <f t="shared" si="11"/>
        <v>132243356.333333</v>
      </c>
      <c r="E116" s="8">
        <f>Data1!P114</f>
        <v>40691952642.967224</v>
      </c>
      <c r="F116" s="32">
        <f t="shared" si="8"/>
        <v>41813604602.967224</v>
      </c>
      <c r="H116" s="39">
        <f t="shared" si="12"/>
        <v>1264.7472285132185</v>
      </c>
      <c r="I116" s="71">
        <f t="shared" si="13"/>
        <v>0.24322062086792665</v>
      </c>
      <c r="J116" s="54"/>
      <c r="K116" s="9">
        <v>1974</v>
      </c>
      <c r="L116" s="8">
        <f>AVERAGE(D113:D116)</f>
        <v>131360854.875</v>
      </c>
      <c r="M116" s="8">
        <f>AVERAGE(F113:F116)*4</f>
        <v>168042577266.11914</v>
      </c>
      <c r="N116" s="10"/>
      <c r="U116" s="8"/>
      <c r="V116" s="8"/>
      <c r="W116" s="8"/>
    </row>
    <row r="117" spans="1:23">
      <c r="A117" t="s">
        <v>78</v>
      </c>
      <c r="B117" s="36">
        <f>Data2!AD119</f>
        <v>130681.33333333299</v>
      </c>
      <c r="C117" s="36">
        <f>Data3!N122</f>
        <v>2143966</v>
      </c>
      <c r="D117" s="32">
        <f t="shared" si="11"/>
        <v>132825299.333333</v>
      </c>
      <c r="E117" s="8">
        <f>Data1!P115</f>
        <v>39963660083.087395</v>
      </c>
      <c r="F117" s="32">
        <f t="shared" si="8"/>
        <v>41078522403.087395</v>
      </c>
      <c r="H117" s="39">
        <f t="shared" ref="H117:H148" si="14">F117/D117*4</f>
        <v>1237.069221278347</v>
      </c>
      <c r="I117" s="71">
        <f t="shared" si="13"/>
        <v>0.23789792716891286</v>
      </c>
      <c r="J117" s="54"/>
      <c r="K117" s="9"/>
      <c r="L117" s="8"/>
      <c r="U117" s="8"/>
      <c r="V117" s="8"/>
      <c r="W117" s="8"/>
    </row>
    <row r="118" spans="1:23">
      <c r="A118" t="s">
        <v>79</v>
      </c>
      <c r="B118" s="36">
        <f>Data2!AD120</f>
        <v>131269</v>
      </c>
      <c r="C118" s="36">
        <f>Data3!N123</f>
        <v>2130909</v>
      </c>
      <c r="D118" s="32">
        <f t="shared" si="11"/>
        <v>133399909</v>
      </c>
      <c r="E118" s="8">
        <f>Data1!P116</f>
        <v>39985264897.068085</v>
      </c>
      <c r="F118" s="32">
        <f t="shared" ref="F118:F181" si="15">E118+40*C118*13</f>
        <v>41093337577.068085</v>
      </c>
      <c r="H118" s="39">
        <f t="shared" si="14"/>
        <v>1232.1848758403003</v>
      </c>
      <c r="I118" s="71">
        <f t="shared" si="13"/>
        <v>0.23695862996928851</v>
      </c>
      <c r="J118" s="54"/>
      <c r="K118" s="9"/>
      <c r="L118" s="8"/>
      <c r="U118" s="8"/>
      <c r="V118" s="8"/>
      <c r="W118" s="8"/>
    </row>
    <row r="119" spans="1:23">
      <c r="A119" t="s">
        <v>80</v>
      </c>
      <c r="B119" s="36">
        <f>Data2!AD121</f>
        <v>131974.33333333299</v>
      </c>
      <c r="C119" s="36">
        <f>Data3!N124</f>
        <v>2117852</v>
      </c>
      <c r="D119" s="32">
        <f t="shared" si="11"/>
        <v>134092185.333333</v>
      </c>
      <c r="E119" s="8">
        <f>Data1!P117</f>
        <v>39828218462.363678</v>
      </c>
      <c r="F119" s="32">
        <f t="shared" si="15"/>
        <v>40929501502.363678</v>
      </c>
      <c r="H119" s="39">
        <f t="shared" si="14"/>
        <v>1220.9362208728</v>
      </c>
      <c r="I119" s="71">
        <f t="shared" si="13"/>
        <v>0.23479542709092308</v>
      </c>
      <c r="J119" s="54"/>
      <c r="K119" s="9"/>
      <c r="L119" s="8"/>
      <c r="U119" s="8"/>
      <c r="V119" s="8"/>
      <c r="W119" s="8"/>
    </row>
    <row r="120" spans="1:23">
      <c r="A120" t="s">
        <v>81</v>
      </c>
      <c r="B120" s="36">
        <f>Data2!AD122</f>
        <v>132583.66666666701</v>
      </c>
      <c r="C120" s="36">
        <f>Data3!N125</f>
        <v>2104795</v>
      </c>
      <c r="D120" s="32">
        <f t="shared" si="11"/>
        <v>134688461.66666698</v>
      </c>
      <c r="E120" s="8">
        <f>Data1!P118</f>
        <v>40438132121.880501</v>
      </c>
      <c r="F120" s="32">
        <f t="shared" si="15"/>
        <v>41532625521.880501</v>
      </c>
      <c r="H120" s="39">
        <f t="shared" si="14"/>
        <v>1233.4427168577304</v>
      </c>
      <c r="I120" s="71">
        <f t="shared" si="13"/>
        <v>0.23720052247264045</v>
      </c>
      <c r="J120" s="54"/>
      <c r="K120" s="9">
        <v>1975</v>
      </c>
      <c r="L120" s="8">
        <f>AVERAGE(D117:D120)</f>
        <v>133751463.83333325</v>
      </c>
      <c r="M120" s="8">
        <f>AVERAGE(F117:F120)*4</f>
        <v>164633987004.39966</v>
      </c>
      <c r="N120" s="10"/>
      <c r="U120" s="8"/>
      <c r="V120" s="8"/>
      <c r="W120" s="8"/>
    </row>
    <row r="121" spans="1:23">
      <c r="A121" t="s">
        <v>82</v>
      </c>
      <c r="B121" s="36">
        <f>Data2!AD123</f>
        <v>133188.66666666701</v>
      </c>
      <c r="C121" s="36">
        <f>Data3!N126</f>
        <v>2099491.5</v>
      </c>
      <c r="D121" s="32">
        <f t="shared" si="11"/>
        <v>135288158.16666698</v>
      </c>
      <c r="E121" s="8">
        <f>Data1!P119</f>
        <v>41132762455.455238</v>
      </c>
      <c r="F121" s="32">
        <f t="shared" si="15"/>
        <v>42224498035.455238</v>
      </c>
      <c r="H121" s="39">
        <f t="shared" si="14"/>
        <v>1248.4314549818073</v>
      </c>
      <c r="I121" s="71">
        <f t="shared" si="13"/>
        <v>0.24008297211188601</v>
      </c>
      <c r="J121" s="54"/>
      <c r="L121" s="8"/>
      <c r="U121" s="8"/>
      <c r="V121" s="8"/>
      <c r="W121" s="8"/>
    </row>
    <row r="122" spans="1:23">
      <c r="A122" t="s">
        <v>83</v>
      </c>
      <c r="B122" s="36">
        <f>Data2!AD124</f>
        <v>133769.33333333299</v>
      </c>
      <c r="C122" s="36">
        <f>Data3!N127</f>
        <v>2094188</v>
      </c>
      <c r="D122" s="32">
        <f t="shared" si="11"/>
        <v>135863521.33333302</v>
      </c>
      <c r="E122" s="8">
        <f>Data1!P120</f>
        <v>41055710010.208</v>
      </c>
      <c r="F122" s="32">
        <f t="shared" si="15"/>
        <v>42144687770.208</v>
      </c>
      <c r="H122" s="39">
        <f t="shared" si="14"/>
        <v>1240.7948022135693</v>
      </c>
      <c r="I122" s="71">
        <f t="shared" si="13"/>
        <v>0.23861438504107102</v>
      </c>
      <c r="J122" s="54"/>
      <c r="L122" s="8"/>
      <c r="U122" s="8"/>
      <c r="V122" s="8"/>
      <c r="W122" s="8"/>
    </row>
    <row r="123" spans="1:23">
      <c r="A123" t="s">
        <v>84</v>
      </c>
      <c r="B123" s="36">
        <f>Data2!AD125</f>
        <v>134378.33333333299</v>
      </c>
      <c r="C123" s="36">
        <f>Data3!N128</f>
        <v>2088884.5</v>
      </c>
      <c r="D123" s="32">
        <f t="shared" si="11"/>
        <v>136467217.83333299</v>
      </c>
      <c r="E123" s="8">
        <f>Data1!P121</f>
        <v>42101945922.195038</v>
      </c>
      <c r="F123" s="32">
        <f t="shared" si="15"/>
        <v>43188165862.195038</v>
      </c>
      <c r="H123" s="39">
        <f t="shared" si="14"/>
        <v>1265.8912974965349</v>
      </c>
      <c r="I123" s="71">
        <f t="shared" si="13"/>
        <v>0.24344063413394901</v>
      </c>
      <c r="J123" s="54"/>
      <c r="L123" s="8"/>
      <c r="U123" s="8"/>
      <c r="V123" s="8"/>
      <c r="W123" s="8"/>
    </row>
    <row r="124" spans="1:23">
      <c r="A124" t="s">
        <v>85</v>
      </c>
      <c r="B124" s="36">
        <f>Data2!AD126</f>
        <v>134929</v>
      </c>
      <c r="C124" s="36">
        <f>Data3!N129</f>
        <v>2083581</v>
      </c>
      <c r="D124" s="32">
        <f t="shared" si="11"/>
        <v>137012581</v>
      </c>
      <c r="E124" s="8">
        <f>Data1!P122</f>
        <v>42460604073.214668</v>
      </c>
      <c r="F124" s="32">
        <f t="shared" si="15"/>
        <v>43544066193.214668</v>
      </c>
      <c r="H124" s="39">
        <f t="shared" si="14"/>
        <v>1271.2428559597654</v>
      </c>
      <c r="I124" s="71">
        <f t="shared" si="13"/>
        <v>0.24446977999226258</v>
      </c>
      <c r="J124" s="54"/>
      <c r="K124" s="9">
        <v>1976</v>
      </c>
      <c r="L124" s="8">
        <f>AVERAGE(D121:D124)</f>
        <v>136157869.58333325</v>
      </c>
      <c r="M124" s="8">
        <f>AVERAGE(F121:F124)*4</f>
        <v>171101417861.07294</v>
      </c>
      <c r="N124" s="10"/>
      <c r="U124" s="8"/>
      <c r="V124" s="8"/>
      <c r="W124" s="8"/>
    </row>
    <row r="125" spans="1:23">
      <c r="A125" t="s">
        <v>86</v>
      </c>
      <c r="B125" s="36">
        <f>Data2!AD127</f>
        <v>135533</v>
      </c>
      <c r="C125" s="36">
        <f>Data3!N130</f>
        <v>2081321.5</v>
      </c>
      <c r="D125" s="32">
        <f t="shared" si="11"/>
        <v>137614321.5</v>
      </c>
      <c r="E125" s="8">
        <f>Data1!P123</f>
        <v>42829506729.611504</v>
      </c>
      <c r="F125" s="32">
        <f t="shared" si="15"/>
        <v>43911793909.611504</v>
      </c>
      <c r="H125" s="39">
        <f t="shared" si="14"/>
        <v>1276.3727911738169</v>
      </c>
      <c r="I125" s="71">
        <f t="shared" si="13"/>
        <v>0.24545630599496479</v>
      </c>
      <c r="J125" s="54"/>
      <c r="K125" s="9"/>
      <c r="L125" s="8"/>
      <c r="U125" s="8"/>
      <c r="V125" s="8"/>
      <c r="W125" s="8"/>
    </row>
    <row r="126" spans="1:23">
      <c r="A126" t="s">
        <v>87</v>
      </c>
      <c r="B126" s="36">
        <f>Data2!AD128</f>
        <v>136139.66666666701</v>
      </c>
      <c r="C126" s="36">
        <f>Data3!N131</f>
        <v>2079062</v>
      </c>
      <c r="D126" s="32">
        <f t="shared" si="11"/>
        <v>138218728.66666701</v>
      </c>
      <c r="E126" s="8">
        <f>Data1!P124</f>
        <v>43630322214.521683</v>
      </c>
      <c r="F126" s="32">
        <f t="shared" si="15"/>
        <v>44711434454.521683</v>
      </c>
      <c r="H126" s="39">
        <f t="shared" si="14"/>
        <v>1293.9327364918629</v>
      </c>
      <c r="I126" s="71">
        <f t="shared" si="13"/>
        <v>0.24883321855612747</v>
      </c>
      <c r="J126" s="54"/>
      <c r="K126" s="9"/>
      <c r="L126" s="8"/>
      <c r="U126" s="8"/>
      <c r="V126" s="8"/>
      <c r="W126" s="8"/>
    </row>
    <row r="127" spans="1:23">
      <c r="A127" t="s">
        <v>88</v>
      </c>
      <c r="B127" s="36">
        <f>Data2!AD129</f>
        <v>136758</v>
      </c>
      <c r="C127" s="36">
        <f>Data3!N132</f>
        <v>2076802.5</v>
      </c>
      <c r="D127" s="32">
        <f t="shared" si="11"/>
        <v>138834802.5</v>
      </c>
      <c r="E127" s="8">
        <f>Data1!P125</f>
        <v>43909024876.706871</v>
      </c>
      <c r="F127" s="32">
        <f t="shared" si="15"/>
        <v>44988962176.706871</v>
      </c>
      <c r="H127" s="39">
        <f t="shared" si="14"/>
        <v>1296.1868743741504</v>
      </c>
      <c r="I127" s="71">
        <f t="shared" si="13"/>
        <v>0.24926670661041353</v>
      </c>
      <c r="J127" s="54"/>
      <c r="K127" s="9"/>
      <c r="L127" s="8"/>
      <c r="U127" s="8"/>
      <c r="V127" s="8"/>
      <c r="W127" s="8"/>
    </row>
    <row r="128" spans="1:23">
      <c r="A128" t="s">
        <v>89</v>
      </c>
      <c r="B128" s="36">
        <f>Data2!AD130</f>
        <v>137314</v>
      </c>
      <c r="C128" s="36">
        <f>Data3!N133</f>
        <v>2074543</v>
      </c>
      <c r="D128" s="32">
        <f t="shared" si="11"/>
        <v>139388543</v>
      </c>
      <c r="E128" s="8">
        <f>Data1!P126</f>
        <v>44236901353.447968</v>
      </c>
      <c r="F128" s="32">
        <f t="shared" si="15"/>
        <v>45315663713.447968</v>
      </c>
      <c r="H128" s="39">
        <f t="shared" si="14"/>
        <v>1300.4128671736805</v>
      </c>
      <c r="I128" s="71">
        <f t="shared" si="13"/>
        <v>0.25007939753340008</v>
      </c>
      <c r="J128" s="54"/>
      <c r="K128" s="9">
        <v>1977</v>
      </c>
      <c r="L128" s="8">
        <f>AVERAGE(D125:D128)</f>
        <v>138514098.91666675</v>
      </c>
      <c r="M128" s="8">
        <f>AVERAGE(F125:F128)*4</f>
        <v>178927854254.28802</v>
      </c>
      <c r="N128" s="10"/>
      <c r="U128" s="8"/>
      <c r="V128" s="8"/>
      <c r="W128" s="8"/>
    </row>
    <row r="129" spans="1:23">
      <c r="A129" t="s">
        <v>90</v>
      </c>
      <c r="B129" s="36">
        <f>Data2!AD131</f>
        <v>137877.66666666701</v>
      </c>
      <c r="C129" s="36">
        <f>Data3!N134</f>
        <v>2071508.25</v>
      </c>
      <c r="D129" s="32">
        <f t="shared" si="11"/>
        <v>139949174.91666701</v>
      </c>
      <c r="E129" s="8">
        <f>Data1!P127</f>
        <v>44622641876.219131</v>
      </c>
      <c r="F129" s="32">
        <f t="shared" si="15"/>
        <v>45699826166.219131</v>
      </c>
      <c r="H129" s="39">
        <f t="shared" si="14"/>
        <v>1306.1835110762511</v>
      </c>
      <c r="I129" s="71">
        <f t="shared" si="13"/>
        <v>0.25118913674543292</v>
      </c>
      <c r="J129" s="54"/>
      <c r="L129" s="8"/>
      <c r="U129" s="8"/>
      <c r="V129" s="8"/>
      <c r="W129" s="8"/>
    </row>
    <row r="130" spans="1:23">
      <c r="A130" t="s">
        <v>91</v>
      </c>
      <c r="B130" s="36">
        <f>Data2!AD132</f>
        <v>138447.33333333299</v>
      </c>
      <c r="C130" s="36">
        <f>Data3!N135</f>
        <v>2068473.5</v>
      </c>
      <c r="D130" s="32">
        <f t="shared" si="11"/>
        <v>140515806.83333299</v>
      </c>
      <c r="E130" s="8">
        <f>Data1!P128</f>
        <v>46176153857.687881</v>
      </c>
      <c r="F130" s="32">
        <f t="shared" si="15"/>
        <v>47251760077.687881</v>
      </c>
      <c r="H130" s="39">
        <f t="shared" si="14"/>
        <v>1345.0945097937231</v>
      </c>
      <c r="I130" s="71">
        <f t="shared" si="13"/>
        <v>0.25867202111417753</v>
      </c>
      <c r="J130" s="54"/>
      <c r="L130" s="8"/>
      <c r="U130" s="8"/>
      <c r="V130" s="8"/>
      <c r="W130" s="8"/>
    </row>
    <row r="131" spans="1:23">
      <c r="A131" t="s">
        <v>92</v>
      </c>
      <c r="B131" s="36">
        <f>Data2!AD133</f>
        <v>139030.66666666701</v>
      </c>
      <c r="C131" s="36">
        <f>Data3!N136</f>
        <v>2065438.75</v>
      </c>
      <c r="D131" s="32">
        <f t="shared" si="11"/>
        <v>141096105.41666701</v>
      </c>
      <c r="E131" s="8">
        <f>Data1!P129</f>
        <v>46118407106.980438</v>
      </c>
      <c r="F131" s="32">
        <f t="shared" si="15"/>
        <v>47192435256.980438</v>
      </c>
      <c r="H131" s="39">
        <f t="shared" si="14"/>
        <v>1337.8805918878556</v>
      </c>
      <c r="I131" s="71">
        <f t="shared" si="13"/>
        <v>0.25728472920920303</v>
      </c>
      <c r="J131" s="54"/>
      <c r="L131" s="8"/>
      <c r="U131" s="8"/>
      <c r="V131" s="8"/>
      <c r="W131" s="8"/>
    </row>
    <row r="132" spans="1:23">
      <c r="A132" t="s">
        <v>93</v>
      </c>
      <c r="B132" s="36">
        <f>Data2!AD134</f>
        <v>139622</v>
      </c>
      <c r="C132" s="36">
        <f>Data3!N137</f>
        <v>2062404</v>
      </c>
      <c r="D132" s="32">
        <f t="shared" si="11"/>
        <v>141684404</v>
      </c>
      <c r="E132" s="8">
        <f>Data1!P130</f>
        <v>46540990853.157692</v>
      </c>
      <c r="F132" s="32">
        <f t="shared" si="15"/>
        <v>47613440933.157692</v>
      </c>
      <c r="H132" s="39">
        <f t="shared" si="14"/>
        <v>1344.2112071320903</v>
      </c>
      <c r="I132" s="71">
        <f t="shared" si="13"/>
        <v>0.25850215521770969</v>
      </c>
      <c r="J132" s="54"/>
      <c r="K132" s="9">
        <v>1978</v>
      </c>
      <c r="L132" s="8">
        <f>AVERAGE(D129:D132)</f>
        <v>140811372.79166675</v>
      </c>
      <c r="M132" s="8">
        <f>AVERAGE(F129:F132)*4</f>
        <v>187757462434.04514</v>
      </c>
      <c r="N132" s="10"/>
      <c r="U132" s="8"/>
      <c r="V132" s="8"/>
      <c r="W132" s="8"/>
    </row>
    <row r="133" spans="1:23">
      <c r="A133" t="s">
        <v>94</v>
      </c>
      <c r="B133" s="36">
        <f>Data2!AD135</f>
        <v>140223.66666666701</v>
      </c>
      <c r="C133" s="36">
        <f>Data3!N138</f>
        <v>2053676.5</v>
      </c>
      <c r="D133" s="32">
        <f t="shared" si="11"/>
        <v>142277343.16666701</v>
      </c>
      <c r="E133" s="8">
        <f>Data1!P131</f>
        <v>46771186015.054306</v>
      </c>
      <c r="F133" s="32">
        <f t="shared" si="15"/>
        <v>47839097795.054306</v>
      </c>
      <c r="H133" s="39">
        <f t="shared" si="14"/>
        <v>1344.9533630667945</v>
      </c>
      <c r="I133" s="71">
        <f t="shared" si="13"/>
        <v>0.25864487751284509</v>
      </c>
      <c r="J133" s="54"/>
      <c r="K133" s="9"/>
      <c r="L133" s="8"/>
      <c r="U133" s="8"/>
      <c r="V133" s="8"/>
      <c r="W133" s="8"/>
    </row>
    <row r="134" spans="1:23">
      <c r="A134" t="s">
        <v>95</v>
      </c>
      <c r="B134" s="36">
        <f>Data2!AD136</f>
        <v>140768.66666666701</v>
      </c>
      <c r="C134" s="36">
        <f>Data3!N139</f>
        <v>2044949</v>
      </c>
      <c r="D134" s="32">
        <f t="shared" si="11"/>
        <v>142813615.66666701</v>
      </c>
      <c r="E134" s="8">
        <f>Data1!P132</f>
        <v>46498580297.22892</v>
      </c>
      <c r="F134" s="32">
        <f t="shared" si="15"/>
        <v>47561953777.22892</v>
      </c>
      <c r="H134" s="39">
        <f t="shared" si="14"/>
        <v>1332.1405961246867</v>
      </c>
      <c r="I134" s="71">
        <f t="shared" si="13"/>
        <v>0.25618088387013205</v>
      </c>
      <c r="J134" s="54"/>
      <c r="K134" s="9"/>
      <c r="L134" s="8"/>
      <c r="U134" s="8"/>
      <c r="V134" s="8"/>
      <c r="W134" s="8"/>
    </row>
    <row r="135" spans="1:23">
      <c r="A135" t="s">
        <v>96</v>
      </c>
      <c r="B135" s="36">
        <f>Data2!AD137</f>
        <v>141360</v>
      </c>
      <c r="C135" s="36">
        <f>Data3!N140</f>
        <v>2036221.5</v>
      </c>
      <c r="D135" s="32">
        <f t="shared" si="11"/>
        <v>143396221.5</v>
      </c>
      <c r="E135" s="8">
        <f>Data1!P133</f>
        <v>47451917366.259201</v>
      </c>
      <c r="F135" s="32">
        <f t="shared" si="15"/>
        <v>48510752546.259201</v>
      </c>
      <c r="H135" s="39">
        <f t="shared" si="14"/>
        <v>1353.1947226729178</v>
      </c>
      <c r="I135" s="71">
        <f t="shared" si="13"/>
        <v>0.26022975436017648</v>
      </c>
      <c r="J135" s="54"/>
      <c r="K135" s="9"/>
      <c r="L135" s="8"/>
      <c r="U135" s="8"/>
      <c r="V135" s="8"/>
      <c r="W135" s="8"/>
    </row>
    <row r="136" spans="1:23">
      <c r="A136" t="s">
        <v>97</v>
      </c>
      <c r="B136" s="36">
        <f>Data2!AD138</f>
        <v>142037.33333333299</v>
      </c>
      <c r="C136" s="36">
        <f>Data3!N141</f>
        <v>2027494</v>
      </c>
      <c r="D136" s="32">
        <f t="shared" si="11"/>
        <v>144064827.33333299</v>
      </c>
      <c r="E136" s="8">
        <f>Data1!P134</f>
        <v>47596267151.720535</v>
      </c>
      <c r="F136" s="32">
        <f t="shared" si="15"/>
        <v>48650564031.720535</v>
      </c>
      <c r="H136" s="39">
        <f t="shared" si="14"/>
        <v>1350.7964416367718</v>
      </c>
      <c r="I136" s="71">
        <f t="shared" si="13"/>
        <v>0.25976854646860997</v>
      </c>
      <c r="J136" s="54"/>
      <c r="K136" s="9">
        <v>1979</v>
      </c>
      <c r="L136" s="8">
        <f>AVERAGE(D133:D136)</f>
        <v>143138001.91666675</v>
      </c>
      <c r="M136" s="8">
        <f>AVERAGE(F133:F136)*4</f>
        <v>192562368150.26294</v>
      </c>
      <c r="N136" s="10"/>
      <c r="U136" s="8"/>
      <c r="V136" s="8"/>
      <c r="W136" s="8"/>
    </row>
    <row r="137" spans="1:23">
      <c r="A137" t="s">
        <v>98</v>
      </c>
      <c r="B137" s="36">
        <f>Data2!AD139</f>
        <v>142614</v>
      </c>
      <c r="C137" s="36">
        <f>Data3!N142</f>
        <v>2033327</v>
      </c>
      <c r="D137" s="32">
        <f t="shared" ref="D137:D200" si="16">B137*1000+C137</f>
        <v>144647327</v>
      </c>
      <c r="E137" s="8">
        <f>Data1!P135</f>
        <v>47286229972.794556</v>
      </c>
      <c r="F137" s="32">
        <f t="shared" si="15"/>
        <v>48343560012.794556</v>
      </c>
      <c r="H137" s="39">
        <f t="shared" si="14"/>
        <v>1336.8670134580379</v>
      </c>
      <c r="I137" s="71">
        <f t="shared" si="13"/>
        <v>0.25708981028039191</v>
      </c>
      <c r="J137" s="54"/>
      <c r="L137" s="8"/>
      <c r="U137" s="8"/>
      <c r="V137" s="8"/>
      <c r="W137" s="8"/>
    </row>
    <row r="138" spans="1:23">
      <c r="A138" t="s">
        <v>99</v>
      </c>
      <c r="B138" s="36">
        <f>Data2!AD140</f>
        <v>143142</v>
      </c>
      <c r="C138" s="36">
        <f>Data3!N143</f>
        <v>2039160</v>
      </c>
      <c r="D138" s="32">
        <f t="shared" si="16"/>
        <v>145181160</v>
      </c>
      <c r="E138" s="8">
        <f>Data1!P136</f>
        <v>46620388922.139198</v>
      </c>
      <c r="F138" s="32">
        <f t="shared" si="15"/>
        <v>47680752122.139198</v>
      </c>
      <c r="H138" s="39">
        <f t="shared" si="14"/>
        <v>1313.6897961729799</v>
      </c>
      <c r="I138" s="71">
        <f t="shared" si="13"/>
        <v>0.25263265311018845</v>
      </c>
      <c r="J138" s="54"/>
      <c r="L138" s="8"/>
      <c r="U138" s="8"/>
      <c r="V138" s="8"/>
      <c r="W138" s="8"/>
    </row>
    <row r="139" spans="1:23">
      <c r="A139" t="s">
        <v>100</v>
      </c>
      <c r="B139" s="36">
        <f>Data2!AD141</f>
        <v>143690</v>
      </c>
      <c r="C139" s="36">
        <f>Data3!N144</f>
        <v>2044993</v>
      </c>
      <c r="D139" s="32">
        <f t="shared" si="16"/>
        <v>145734993</v>
      </c>
      <c r="E139" s="8">
        <f>Data1!P137</f>
        <v>46371571728.183128</v>
      </c>
      <c r="F139" s="32">
        <f t="shared" si="15"/>
        <v>47434968088.183128</v>
      </c>
      <c r="H139" s="39">
        <f t="shared" si="14"/>
        <v>1301.951360115223</v>
      </c>
      <c r="I139" s="71">
        <f t="shared" si="13"/>
        <v>0.25037526156061979</v>
      </c>
      <c r="J139" s="54"/>
      <c r="L139" s="8"/>
      <c r="U139" s="8"/>
      <c r="V139" s="8"/>
      <c r="W139" s="8"/>
    </row>
    <row r="140" spans="1:23">
      <c r="A140" t="s">
        <v>101</v>
      </c>
      <c r="B140" s="36">
        <f>Data2!AD142</f>
        <v>144135</v>
      </c>
      <c r="C140" s="36">
        <f>Data3!N145</f>
        <v>2050826</v>
      </c>
      <c r="D140" s="32">
        <f t="shared" si="16"/>
        <v>146185826</v>
      </c>
      <c r="E140" s="8">
        <f>Data1!P138</f>
        <v>46938549952.045792</v>
      </c>
      <c r="F140" s="32">
        <f t="shared" si="15"/>
        <v>48004979472.045792</v>
      </c>
      <c r="H140" s="39">
        <f t="shared" si="14"/>
        <v>1313.5330773325668</v>
      </c>
      <c r="I140" s="71">
        <f t="shared" si="13"/>
        <v>0.25260251487164748</v>
      </c>
      <c r="J140" s="54"/>
      <c r="K140" s="9">
        <v>1980</v>
      </c>
      <c r="L140" s="8">
        <f>AVERAGE(D137:D140)</f>
        <v>145437326.5</v>
      </c>
      <c r="M140" s="8">
        <f>AVERAGE(F137:F140)*4</f>
        <v>191464259695.16266</v>
      </c>
      <c r="N140" s="10"/>
      <c r="U140" s="8"/>
      <c r="V140" s="8"/>
    </row>
    <row r="141" spans="1:23">
      <c r="A141" t="s">
        <v>102</v>
      </c>
      <c r="B141" s="36">
        <f>Data2!AD143</f>
        <v>144625</v>
      </c>
      <c r="C141" s="36">
        <f>Data3!N146</f>
        <v>2058843.75</v>
      </c>
      <c r="D141" s="32">
        <f t="shared" si="16"/>
        <v>146683843.75</v>
      </c>
      <c r="E141" s="8">
        <f>Data1!P139</f>
        <v>47508620195.231041</v>
      </c>
      <c r="F141" s="32">
        <f t="shared" si="15"/>
        <v>48579218945.231041</v>
      </c>
      <c r="H141" s="39">
        <f t="shared" si="14"/>
        <v>1324.7326413951037</v>
      </c>
      <c r="I141" s="71">
        <f t="shared" si="13"/>
        <v>0.25475627719136607</v>
      </c>
      <c r="J141" s="54"/>
      <c r="K141" s="9"/>
      <c r="L141" s="8"/>
      <c r="U141" s="8"/>
      <c r="V141" s="8"/>
    </row>
    <row r="142" spans="1:23">
      <c r="A142" t="s">
        <v>103</v>
      </c>
      <c r="B142" s="36">
        <f>Data2!AD144</f>
        <v>145070.33333333299</v>
      </c>
      <c r="C142" s="36">
        <f>Data3!N147</f>
        <v>2066861.5</v>
      </c>
      <c r="D142" s="32">
        <f t="shared" si="16"/>
        <v>147137194.83333299</v>
      </c>
      <c r="E142" s="8">
        <f>Data1!P140</f>
        <v>46983283263.869003</v>
      </c>
      <c r="F142" s="32">
        <f t="shared" si="15"/>
        <v>48058051243.869003</v>
      </c>
      <c r="H142" s="39">
        <f t="shared" si="14"/>
        <v>1306.4827366949844</v>
      </c>
      <c r="I142" s="71">
        <f t="shared" si="13"/>
        <v>0.25124668013365087</v>
      </c>
      <c r="J142" s="54"/>
      <c r="K142" s="9"/>
      <c r="L142" s="8"/>
      <c r="U142" s="8"/>
      <c r="V142" s="8"/>
    </row>
    <row r="143" spans="1:23">
      <c r="A143" t="s">
        <v>104</v>
      </c>
      <c r="B143" s="36">
        <f>Data2!AD145</f>
        <v>145499</v>
      </c>
      <c r="C143" s="36">
        <f>Data3!N148</f>
        <v>2074879.25</v>
      </c>
      <c r="D143" s="32">
        <f t="shared" si="16"/>
        <v>147573879.25</v>
      </c>
      <c r="E143" s="8">
        <f>Data1!P141</f>
        <v>47421995872.898994</v>
      </c>
      <c r="F143" s="32">
        <f t="shared" si="15"/>
        <v>48500933082.898994</v>
      </c>
      <c r="H143" s="39">
        <f t="shared" si="14"/>
        <v>1314.6210787272232</v>
      </c>
      <c r="I143" s="71">
        <f t="shared" si="13"/>
        <v>0.2528117459090814</v>
      </c>
      <c r="J143" s="54"/>
      <c r="K143" s="9"/>
      <c r="L143" s="8"/>
      <c r="U143" s="8"/>
      <c r="V143" s="8"/>
    </row>
    <row r="144" spans="1:23">
      <c r="A144" t="s">
        <v>105</v>
      </c>
      <c r="B144" s="36">
        <f>Data2!AD146</f>
        <v>145925.33333333299</v>
      </c>
      <c r="C144" s="36">
        <f>Data3!N149</f>
        <v>2082897</v>
      </c>
      <c r="D144" s="32">
        <f t="shared" si="16"/>
        <v>148008230.33333299</v>
      </c>
      <c r="E144" s="8">
        <f>Data1!P142</f>
        <v>46969687287.523224</v>
      </c>
      <c r="F144" s="32">
        <f t="shared" si="15"/>
        <v>48052793727.523224</v>
      </c>
      <c r="H144" s="39">
        <f t="shared" si="14"/>
        <v>1298.6519362957679</v>
      </c>
      <c r="I144" s="71">
        <f t="shared" si="13"/>
        <v>0.24974075697995538</v>
      </c>
      <c r="J144" s="54"/>
      <c r="K144" s="9">
        <v>1981</v>
      </c>
      <c r="L144" s="8">
        <f>AVERAGE(D141:D144)</f>
        <v>147350787.04166651</v>
      </c>
      <c r="M144" s="8">
        <f>AVERAGE(F141:F144)*4</f>
        <v>193190996999.52225</v>
      </c>
      <c r="N144" s="10"/>
      <c r="U144" s="8"/>
      <c r="V144" s="8"/>
    </row>
    <row r="145" spans="1:22">
      <c r="A145" t="s">
        <v>106</v>
      </c>
      <c r="B145" s="36">
        <f>Data2!AD147</f>
        <v>146310.66666666701</v>
      </c>
      <c r="C145" s="36">
        <f>Data3!N150</f>
        <v>2089325.75</v>
      </c>
      <c r="D145" s="32">
        <f t="shared" si="16"/>
        <v>148399992.41666701</v>
      </c>
      <c r="E145" s="8">
        <f>Data1!P143</f>
        <v>46204089169.115341</v>
      </c>
      <c r="F145" s="32">
        <f t="shared" si="15"/>
        <v>47290538559.115341</v>
      </c>
      <c r="H145" s="39">
        <f t="shared" si="14"/>
        <v>1274.6776543313104</v>
      </c>
      <c r="I145" s="71">
        <f t="shared" si="13"/>
        <v>0.2451303181406366</v>
      </c>
      <c r="J145" s="54"/>
      <c r="L145" s="8"/>
      <c r="U145" s="8"/>
      <c r="V145" s="8"/>
    </row>
    <row r="146" spans="1:22">
      <c r="A146" t="s">
        <v>107</v>
      </c>
      <c r="B146" s="36">
        <f>Data2!AD148</f>
        <v>146699.33333333299</v>
      </c>
      <c r="C146" s="36">
        <f>Data3!N151</f>
        <v>2095754.5</v>
      </c>
      <c r="D146" s="32">
        <f t="shared" si="16"/>
        <v>148795087.83333299</v>
      </c>
      <c r="E146" s="8">
        <f>Data1!P144</f>
        <v>46647400083.033897</v>
      </c>
      <c r="F146" s="32">
        <f t="shared" si="15"/>
        <v>47737192423.033897</v>
      </c>
      <c r="H146" s="39">
        <f t="shared" si="14"/>
        <v>1283.3002249779872</v>
      </c>
      <c r="I146" s="71">
        <f t="shared" si="13"/>
        <v>0.24678850480345907</v>
      </c>
      <c r="J146" s="54"/>
      <c r="L146" s="8"/>
      <c r="U146" s="8"/>
      <c r="V146" s="8"/>
    </row>
    <row r="147" spans="1:22">
      <c r="A147" t="s">
        <v>108</v>
      </c>
      <c r="B147" s="36">
        <f>Data2!AD149</f>
        <v>147069</v>
      </c>
      <c r="C147" s="36">
        <f>Data3!N152</f>
        <v>2102183.25</v>
      </c>
      <c r="D147" s="32">
        <f t="shared" si="16"/>
        <v>149171183.25</v>
      </c>
      <c r="E147" s="8">
        <f>Data1!P145</f>
        <v>46280237145.754631</v>
      </c>
      <c r="F147" s="32">
        <f t="shared" si="15"/>
        <v>47373372435.754631</v>
      </c>
      <c r="H147" s="39">
        <f t="shared" si="14"/>
        <v>1270.3089538777826</v>
      </c>
      <c r="I147" s="71">
        <f t="shared" si="13"/>
        <v>0.24429018343803513</v>
      </c>
      <c r="J147" s="54"/>
      <c r="L147" s="8"/>
      <c r="U147" s="8"/>
      <c r="V147" s="8"/>
    </row>
    <row r="148" spans="1:22">
      <c r="A148" t="s">
        <v>109</v>
      </c>
      <c r="B148" s="36">
        <f>Data2!AD150</f>
        <v>147456</v>
      </c>
      <c r="C148" s="36">
        <f>Data3!N153</f>
        <v>2108612</v>
      </c>
      <c r="D148" s="32">
        <f t="shared" si="16"/>
        <v>149564612</v>
      </c>
      <c r="E148" s="8">
        <f>Data1!P146</f>
        <v>46124171100.12146</v>
      </c>
      <c r="F148" s="32">
        <f t="shared" si="15"/>
        <v>47220649340.12146</v>
      </c>
      <c r="H148" s="39">
        <f t="shared" si="14"/>
        <v>1262.8829429282766</v>
      </c>
      <c r="I148" s="71">
        <f t="shared" si="13"/>
        <v>0.24286210440928396</v>
      </c>
      <c r="J148" s="54"/>
      <c r="K148" s="9">
        <v>1982</v>
      </c>
      <c r="L148" s="8">
        <f>AVERAGE(D145:D148)</f>
        <v>148982718.875</v>
      </c>
      <c r="M148" s="8">
        <f>AVERAGE(F145:F148)*4</f>
        <v>189621752758.02533</v>
      </c>
      <c r="N148" s="10"/>
      <c r="U148" s="8"/>
      <c r="V148" s="8"/>
    </row>
    <row r="149" spans="1:22">
      <c r="A149" t="s">
        <v>110</v>
      </c>
      <c r="B149" s="36">
        <f>Data2!AD151</f>
        <v>147805.66666666701</v>
      </c>
      <c r="C149" s="36">
        <f>Data3!N154</f>
        <v>2112296.25</v>
      </c>
      <c r="D149" s="32">
        <f t="shared" si="16"/>
        <v>149917962.91666701</v>
      </c>
      <c r="E149" s="8">
        <f>Data1!P147</f>
        <v>46383958293.502518</v>
      </c>
      <c r="F149" s="32">
        <f t="shared" si="15"/>
        <v>47482352343.502518</v>
      </c>
      <c r="H149" s="39">
        <f t="shared" ref="H149:H180" si="17">F149/D149*4</f>
        <v>1266.8889416512664</v>
      </c>
      <c r="I149" s="71">
        <f t="shared" si="13"/>
        <v>0.24363248877908969</v>
      </c>
      <c r="J149" s="54"/>
      <c r="K149" s="9"/>
      <c r="L149" s="8"/>
      <c r="U149" s="8"/>
      <c r="V149" s="8"/>
    </row>
    <row r="150" spans="1:22">
      <c r="A150" t="s">
        <v>111</v>
      </c>
      <c r="B150" s="36">
        <f>Data2!AD152</f>
        <v>148146.33333333299</v>
      </c>
      <c r="C150" s="36">
        <f>Data3!N155</f>
        <v>2115980.5</v>
      </c>
      <c r="D150" s="32">
        <f t="shared" si="16"/>
        <v>150262313.83333299</v>
      </c>
      <c r="E150" s="8">
        <f>Data1!P148</f>
        <v>47010871570.241692</v>
      </c>
      <c r="F150" s="32">
        <f>E150+40*C150*13</f>
        <v>48111181430.241692</v>
      </c>
      <c r="H150" s="39">
        <f t="shared" si="17"/>
        <v>1280.7251586343959</v>
      </c>
      <c r="I150" s="71">
        <f t="shared" si="13"/>
        <v>0.24629329973738384</v>
      </c>
      <c r="J150" s="54"/>
      <c r="K150" s="9"/>
      <c r="L150" s="8"/>
      <c r="U150" s="8"/>
      <c r="V150" s="8"/>
    </row>
    <row r="151" spans="1:22">
      <c r="A151" t="s">
        <v>112</v>
      </c>
      <c r="B151" s="36">
        <f>Data2!AD153</f>
        <v>148497</v>
      </c>
      <c r="C151" s="36">
        <f>Data3!N156</f>
        <v>2119664.75</v>
      </c>
      <c r="D151" s="32">
        <f t="shared" si="16"/>
        <v>150616664.75</v>
      </c>
      <c r="E151" s="8">
        <f>Data1!P149</f>
        <v>47816922174.613144</v>
      </c>
      <c r="F151" s="32">
        <f t="shared" si="15"/>
        <v>48919147844.613144</v>
      </c>
      <c r="H151" s="39">
        <f t="shared" si="17"/>
        <v>1299.1695952320081</v>
      </c>
      <c r="I151" s="71">
        <f t="shared" si="13"/>
        <v>0.24984030677538616</v>
      </c>
      <c r="J151" s="54"/>
      <c r="K151" s="9"/>
      <c r="L151" s="8"/>
      <c r="U151" s="8"/>
      <c r="V151" s="8"/>
    </row>
    <row r="152" spans="1:22">
      <c r="A152" t="s">
        <v>113</v>
      </c>
      <c r="B152" s="36">
        <f>Data2!AD154</f>
        <v>148843.33333333299</v>
      </c>
      <c r="C152" s="36">
        <f>Data3!N157</f>
        <v>2123349</v>
      </c>
      <c r="D152" s="32">
        <f t="shared" si="16"/>
        <v>150966682.33333299</v>
      </c>
      <c r="E152" s="8">
        <f>Data1!P150</f>
        <v>48529770713.763695</v>
      </c>
      <c r="F152" s="32">
        <f t="shared" si="15"/>
        <v>49633912193.763695</v>
      </c>
      <c r="H152" s="39">
        <f t="shared" si="17"/>
        <v>1315.0957927040483</v>
      </c>
      <c r="I152" s="71">
        <f t="shared" ref="I152:I215" si="18">H152/5200</f>
        <v>0.25290303705847084</v>
      </c>
      <c r="J152" s="54"/>
      <c r="K152" s="9">
        <v>1983</v>
      </c>
      <c r="L152" s="8">
        <f>AVERAGE(D149:D152)</f>
        <v>150440905.95833325</v>
      </c>
      <c r="M152" s="8">
        <f>AVERAGE(F149:F152)*4</f>
        <v>194146593812.12106</v>
      </c>
      <c r="N152" s="10"/>
      <c r="U152" s="8"/>
      <c r="V152" s="8"/>
    </row>
    <row r="153" spans="1:22">
      <c r="A153" t="s">
        <v>114</v>
      </c>
      <c r="B153" s="36">
        <f>Data2!AD155</f>
        <v>149449</v>
      </c>
      <c r="C153" s="36">
        <f>Data3!N158</f>
        <v>2127051</v>
      </c>
      <c r="D153" s="32">
        <f t="shared" si="16"/>
        <v>151576051</v>
      </c>
      <c r="E153" s="8">
        <f>Data1!P151</f>
        <v>49321656492.341766</v>
      </c>
      <c r="F153" s="32">
        <f t="shared" si="15"/>
        <v>50427723012.341766</v>
      </c>
      <c r="H153" s="39">
        <f t="shared" si="17"/>
        <v>1330.7570075787703</v>
      </c>
      <c r="I153" s="71">
        <f t="shared" si="18"/>
        <v>0.2559148091497635</v>
      </c>
      <c r="J153" s="54"/>
      <c r="L153" s="8"/>
      <c r="U153" s="8"/>
      <c r="V153" s="8"/>
    </row>
    <row r="154" spans="1:22">
      <c r="A154" t="s">
        <v>115</v>
      </c>
      <c r="B154" s="36">
        <f>Data2!AD156</f>
        <v>149774.66666666701</v>
      </c>
      <c r="C154" s="36">
        <f>Data3!N159</f>
        <v>2130753</v>
      </c>
      <c r="D154" s="32">
        <f t="shared" si="16"/>
        <v>151905419.66666701</v>
      </c>
      <c r="E154" s="8">
        <f>Data1!P152</f>
        <v>50239133561.280762</v>
      </c>
      <c r="F154" s="32">
        <f t="shared" si="15"/>
        <v>51347125121.280762</v>
      </c>
      <c r="H154" s="39">
        <f t="shared" si="17"/>
        <v>1352.0814526289871</v>
      </c>
      <c r="I154" s="71">
        <f t="shared" si="18"/>
        <v>0.2600156639671129</v>
      </c>
      <c r="J154" s="54"/>
      <c r="L154" s="8"/>
      <c r="U154" s="8"/>
      <c r="V154" s="8"/>
    </row>
    <row r="155" spans="1:22">
      <c r="A155" t="s">
        <v>116</v>
      </c>
      <c r="B155" s="36">
        <f>Data2!AD157</f>
        <v>150101.66666666701</v>
      </c>
      <c r="C155" s="36">
        <f>Data3!N160</f>
        <v>2134455</v>
      </c>
      <c r="D155" s="32">
        <f t="shared" si="16"/>
        <v>152236121.66666701</v>
      </c>
      <c r="E155" s="8">
        <f>Data1!P153</f>
        <v>50434620235.227844</v>
      </c>
      <c r="F155" s="32">
        <f t="shared" si="15"/>
        <v>51544536835.227844</v>
      </c>
      <c r="H155" s="39">
        <f t="shared" si="17"/>
        <v>1354.3313182422939</v>
      </c>
      <c r="I155" s="71">
        <f t="shared" si="18"/>
        <v>0.26044833043121035</v>
      </c>
      <c r="J155" s="54"/>
      <c r="L155" s="8"/>
      <c r="U155" s="8"/>
      <c r="V155" s="8"/>
    </row>
    <row r="156" spans="1:22">
      <c r="A156" t="s">
        <v>117</v>
      </c>
      <c r="B156" s="36">
        <f>Data2!AD158</f>
        <v>150473.66666666701</v>
      </c>
      <c r="C156" s="36">
        <f>Data3!N161</f>
        <v>2138157</v>
      </c>
      <c r="D156" s="32">
        <f t="shared" si="16"/>
        <v>152611823.66666701</v>
      </c>
      <c r="E156" s="8">
        <f>Data1!P154</f>
        <v>50627223155.098465</v>
      </c>
      <c r="F156" s="32">
        <f t="shared" si="15"/>
        <v>51739064795.098465</v>
      </c>
      <c r="H156" s="39">
        <f t="shared" si="17"/>
        <v>1356.0958398113723</v>
      </c>
      <c r="I156" s="71">
        <f t="shared" si="18"/>
        <v>0.26078766150218696</v>
      </c>
      <c r="J156" s="54"/>
      <c r="K156" s="9">
        <v>1984</v>
      </c>
      <c r="L156" s="8">
        <f>AVERAGE(D153:D156)</f>
        <v>152082354.00000024</v>
      </c>
      <c r="M156" s="8">
        <f>AVERAGE(F153:F156)*4</f>
        <v>205058449763.94885</v>
      </c>
      <c r="N156" s="10"/>
      <c r="U156" s="8"/>
      <c r="V156" s="8"/>
    </row>
    <row r="157" spans="1:22">
      <c r="A157" t="s">
        <v>118</v>
      </c>
      <c r="B157" s="36">
        <f>Data2!AD159</f>
        <v>150731.33333333299</v>
      </c>
      <c r="C157" s="36">
        <f>Data3!N162</f>
        <v>2141375.75</v>
      </c>
      <c r="D157" s="32">
        <f t="shared" si="16"/>
        <v>152872709.08333299</v>
      </c>
      <c r="E157" s="8">
        <f>Data1!P155</f>
        <v>50981050361.348907</v>
      </c>
      <c r="F157" s="32">
        <f t="shared" si="15"/>
        <v>52094565751.348907</v>
      </c>
      <c r="H157" s="39">
        <f t="shared" si="17"/>
        <v>1363.083471568531</v>
      </c>
      <c r="I157" s="71">
        <f t="shared" si="18"/>
        <v>0.26213143684010209</v>
      </c>
      <c r="J157" s="54"/>
      <c r="K157" s="9"/>
      <c r="L157" s="8"/>
      <c r="U157" s="8"/>
      <c r="V157" s="8"/>
    </row>
    <row r="158" spans="1:22">
      <c r="A158" t="s">
        <v>119</v>
      </c>
      <c r="B158" s="36">
        <f>Data2!AD160</f>
        <v>151036.66666666701</v>
      </c>
      <c r="C158" s="36">
        <f>Data3!N163</f>
        <v>2144594.5</v>
      </c>
      <c r="D158" s="32">
        <f t="shared" si="16"/>
        <v>153181261.16666701</v>
      </c>
      <c r="E158" s="8">
        <f>Data1!P156</f>
        <v>51197847006.444847</v>
      </c>
      <c r="F158" s="32">
        <f t="shared" si="15"/>
        <v>52313036146.444847</v>
      </c>
      <c r="H158" s="39">
        <f t="shared" si="17"/>
        <v>1366.0427064776882</v>
      </c>
      <c r="I158" s="71">
        <f t="shared" si="18"/>
        <v>0.26270052047647852</v>
      </c>
      <c r="J158" s="54"/>
      <c r="K158" s="9"/>
      <c r="L158" s="8"/>
      <c r="U158" s="8"/>
      <c r="V158" s="8"/>
    </row>
    <row r="159" spans="1:22">
      <c r="A159" t="s">
        <v>120</v>
      </c>
      <c r="B159" s="36">
        <f>Data2!AD161</f>
        <v>151343.66666666701</v>
      </c>
      <c r="C159" s="36">
        <f>Data3!N164</f>
        <v>2147813.25</v>
      </c>
      <c r="D159" s="32">
        <f t="shared" si="16"/>
        <v>153491479.91666701</v>
      </c>
      <c r="E159" s="8">
        <f>Data1!P157</f>
        <v>51528245797.724686</v>
      </c>
      <c r="F159" s="32">
        <f t="shared" si="15"/>
        <v>52645108687.724686</v>
      </c>
      <c r="H159" s="39">
        <f t="shared" si="17"/>
        <v>1371.935659655026</v>
      </c>
      <c r="I159" s="71">
        <f t="shared" si="18"/>
        <v>0.2638337807028896</v>
      </c>
      <c r="J159" s="54"/>
      <c r="K159" s="9"/>
      <c r="L159" s="8"/>
      <c r="U159" s="8"/>
      <c r="V159" s="8"/>
    </row>
    <row r="160" spans="1:22">
      <c r="A160" t="s">
        <v>121</v>
      </c>
      <c r="B160" s="36">
        <f>Data2!AD162</f>
        <v>151720.66666666701</v>
      </c>
      <c r="C160" s="36">
        <f>Data3!N165</f>
        <v>2151032</v>
      </c>
      <c r="D160" s="32">
        <f t="shared" si="16"/>
        <v>153871698.66666701</v>
      </c>
      <c r="E160" s="8">
        <f>Data1!P158</f>
        <v>52089469027.604576</v>
      </c>
      <c r="F160" s="32">
        <f t="shared" si="15"/>
        <v>53208005667.604576</v>
      </c>
      <c r="H160" s="39">
        <f t="shared" si="17"/>
        <v>1383.178482558234</v>
      </c>
      <c r="I160" s="71">
        <f t="shared" si="18"/>
        <v>0.26599586203042963</v>
      </c>
      <c r="J160" s="54"/>
      <c r="K160" s="9">
        <v>1985</v>
      </c>
      <c r="L160" s="8">
        <f>AVERAGE(D157:D160)</f>
        <v>153354287.20833349</v>
      </c>
      <c r="M160" s="8">
        <f>AVERAGE(F157:F160)*4</f>
        <v>210260716253.12302</v>
      </c>
      <c r="N160" s="10"/>
      <c r="U160" s="8"/>
      <c r="V160" s="8"/>
    </row>
    <row r="161" spans="1:22">
      <c r="A161" t="s">
        <v>122</v>
      </c>
      <c r="B161" s="36">
        <f>Data2!AD163</f>
        <v>152569.33333333299</v>
      </c>
      <c r="C161" s="36">
        <f>Data3!N166</f>
        <v>2155552</v>
      </c>
      <c r="D161" s="32">
        <f t="shared" si="16"/>
        <v>154724885.33333299</v>
      </c>
      <c r="E161" s="8">
        <f>Data1!P159</f>
        <v>52258565944.14167</v>
      </c>
      <c r="F161" s="32">
        <f t="shared" si="15"/>
        <v>53379452984.14167</v>
      </c>
      <c r="H161" s="39">
        <f t="shared" si="17"/>
        <v>1379.9836495375168</v>
      </c>
      <c r="I161" s="71">
        <f t="shared" si="18"/>
        <v>0.26538147106490706</v>
      </c>
      <c r="J161" s="54"/>
      <c r="L161" s="8"/>
      <c r="U161" s="8"/>
      <c r="V161" s="8"/>
    </row>
    <row r="162" spans="1:22">
      <c r="A162" t="s">
        <v>123</v>
      </c>
      <c r="B162" s="36">
        <f>Data2!AD164</f>
        <v>152888</v>
      </c>
      <c r="C162" s="36">
        <f>Data3!N167</f>
        <v>2160072</v>
      </c>
      <c r="D162" s="32">
        <f t="shared" si="16"/>
        <v>155048072</v>
      </c>
      <c r="E162" s="8">
        <f>Data1!P160</f>
        <v>52640134198.239777</v>
      </c>
      <c r="F162" s="32">
        <f t="shared" si="15"/>
        <v>53763371638.239777</v>
      </c>
      <c r="H162" s="39">
        <f t="shared" si="17"/>
        <v>1387.0116782423397</v>
      </c>
      <c r="I162" s="71">
        <f t="shared" si="18"/>
        <v>0.26673301504660379</v>
      </c>
      <c r="J162" s="54"/>
      <c r="L162" s="8"/>
      <c r="U162" s="8"/>
      <c r="V162" s="8"/>
    </row>
    <row r="163" spans="1:22">
      <c r="A163" t="s">
        <v>124</v>
      </c>
      <c r="B163" s="36">
        <f>Data2!AD165</f>
        <v>153258</v>
      </c>
      <c r="C163" s="36">
        <f>Data3!N168</f>
        <v>2164592</v>
      </c>
      <c r="D163" s="32">
        <f t="shared" si="16"/>
        <v>155422592</v>
      </c>
      <c r="E163" s="8">
        <f>Data1!P161</f>
        <v>52964235141.390427</v>
      </c>
      <c r="F163" s="32">
        <f t="shared" si="15"/>
        <v>54089822981.390427</v>
      </c>
      <c r="H163" s="39">
        <f t="shared" si="17"/>
        <v>1392.0710569899754</v>
      </c>
      <c r="I163" s="71">
        <f t="shared" si="18"/>
        <v>0.26770597249807221</v>
      </c>
      <c r="J163" s="54"/>
      <c r="L163" s="8"/>
      <c r="U163" s="8"/>
      <c r="V163" s="8"/>
    </row>
    <row r="164" spans="1:22">
      <c r="A164" t="s">
        <v>125</v>
      </c>
      <c r="B164" s="36">
        <f>Data2!AD166</f>
        <v>153645.66666666701</v>
      </c>
      <c r="C164" s="36">
        <f>Data3!N169</f>
        <v>2169112</v>
      </c>
      <c r="D164" s="32">
        <f t="shared" si="16"/>
        <v>155814778.66666701</v>
      </c>
      <c r="E164" s="8">
        <f>Data1!P162</f>
        <v>53343489013.106232</v>
      </c>
      <c r="F164" s="32">
        <f t="shared" si="15"/>
        <v>54471427253.106232</v>
      </c>
      <c r="H164" s="39">
        <f t="shared" si="17"/>
        <v>1398.3635626665789</v>
      </c>
      <c r="I164" s="71">
        <f t="shared" si="18"/>
        <v>0.26891606974357285</v>
      </c>
      <c r="J164" s="54"/>
      <c r="K164" s="9">
        <v>1986</v>
      </c>
      <c r="L164" s="8">
        <f>AVERAGE(D161:D164)</f>
        <v>155252582</v>
      </c>
      <c r="M164" s="8">
        <f>AVERAGE(F161:F164)*4</f>
        <v>215704074856.87808</v>
      </c>
      <c r="N164" s="10"/>
      <c r="U164" s="8"/>
      <c r="V164" s="8"/>
    </row>
    <row r="165" spans="1:22">
      <c r="A165" t="s">
        <v>126</v>
      </c>
      <c r="B165" s="36">
        <f>Data2!AD167</f>
        <v>154106.66666666701</v>
      </c>
      <c r="C165" s="36">
        <f>Data3!N170</f>
        <v>2170388.25</v>
      </c>
      <c r="D165" s="32">
        <f t="shared" si="16"/>
        <v>156277054.91666701</v>
      </c>
      <c r="E165" s="8">
        <f>Data1!P163</f>
        <v>53855711827.121193</v>
      </c>
      <c r="F165" s="32">
        <f t="shared" si="15"/>
        <v>54984313717.121193</v>
      </c>
      <c r="H165" s="39">
        <f t="shared" si="17"/>
        <v>1407.3547456199751</v>
      </c>
      <c r="I165" s="71">
        <f t="shared" si="18"/>
        <v>0.27064514338845674</v>
      </c>
      <c r="J165" s="54"/>
      <c r="K165" s="9"/>
      <c r="L165" s="8"/>
      <c r="U165" s="8"/>
      <c r="V165" s="8"/>
    </row>
    <row r="166" spans="1:22">
      <c r="A166" t="s">
        <v>127</v>
      </c>
      <c r="B166" s="36">
        <f>Data2!AD168</f>
        <v>154485.66666666701</v>
      </c>
      <c r="C166" s="36">
        <f>Data3!N171</f>
        <v>2171664.5</v>
      </c>
      <c r="D166" s="32">
        <f t="shared" si="16"/>
        <v>156657331.16666701</v>
      </c>
      <c r="E166" s="8">
        <f>Data1!P164</f>
        <v>53551427426.26358</v>
      </c>
      <c r="F166" s="32">
        <f t="shared" si="15"/>
        <v>54680692966.26358</v>
      </c>
      <c r="H166" s="39">
        <f t="shared" si="17"/>
        <v>1396.1859954856257</v>
      </c>
      <c r="I166" s="71">
        <f t="shared" si="18"/>
        <v>0.26849730682415879</v>
      </c>
      <c r="J166" s="54"/>
      <c r="K166" s="9"/>
      <c r="L166" s="8"/>
      <c r="U166" s="8"/>
      <c r="V166" s="8"/>
    </row>
    <row r="167" spans="1:22">
      <c r="A167" t="s">
        <v>128</v>
      </c>
      <c r="B167" s="36">
        <f>Data2!AD169</f>
        <v>154825</v>
      </c>
      <c r="C167" s="36">
        <f>Data3!N172</f>
        <v>2172940.75</v>
      </c>
      <c r="D167" s="32">
        <f t="shared" si="16"/>
        <v>156997940.75</v>
      </c>
      <c r="E167" s="8">
        <f>Data1!P165</f>
        <v>53646885973.073425</v>
      </c>
      <c r="F167" s="32">
        <f t="shared" si="15"/>
        <v>54776815163.073425</v>
      </c>
      <c r="H167" s="39">
        <f t="shared" si="17"/>
        <v>1395.6059525723028</v>
      </c>
      <c r="I167" s="71">
        <f t="shared" si="18"/>
        <v>0.26838576011005821</v>
      </c>
      <c r="J167" s="54"/>
      <c r="K167" s="9"/>
      <c r="L167" s="8"/>
      <c r="U167" s="8"/>
      <c r="V167" s="8"/>
    </row>
    <row r="168" spans="1:22">
      <c r="A168" t="s">
        <v>129</v>
      </c>
      <c r="B168" s="36">
        <f>Data2!AD170</f>
        <v>155160</v>
      </c>
      <c r="C168" s="36">
        <f>Data3!N173</f>
        <v>2174217</v>
      </c>
      <c r="D168" s="32">
        <f t="shared" si="16"/>
        <v>157334217</v>
      </c>
      <c r="E168" s="8">
        <f>Data1!P166</f>
        <v>54948914991.114334</v>
      </c>
      <c r="F168" s="32">
        <f t="shared" si="15"/>
        <v>56079507831.114334</v>
      </c>
      <c r="H168" s="39">
        <f t="shared" si="17"/>
        <v>1425.7421913788617</v>
      </c>
      <c r="I168" s="71">
        <f t="shared" si="18"/>
        <v>0.27418119064978108</v>
      </c>
      <c r="J168" s="54"/>
      <c r="K168" s="9">
        <v>1987</v>
      </c>
      <c r="L168" s="8">
        <f>AVERAGE(D165:D168)</f>
        <v>156816635.95833349</v>
      </c>
      <c r="M168" s="8">
        <f>AVERAGE(F165:F168)*4</f>
        <v>220521329677.57251</v>
      </c>
      <c r="N168" s="10"/>
      <c r="U168" s="8"/>
      <c r="V168" s="8"/>
    </row>
    <row r="169" spans="1:22">
      <c r="A169" t="s">
        <v>130</v>
      </c>
      <c r="B169" s="36">
        <f>Data2!AD171</f>
        <v>155502</v>
      </c>
      <c r="C169" s="36">
        <f>Data3!N174</f>
        <v>2165216</v>
      </c>
      <c r="D169" s="32">
        <f t="shared" si="16"/>
        <v>157667216</v>
      </c>
      <c r="E169" s="8">
        <f>Data1!P167</f>
        <v>55335068193.460358</v>
      </c>
      <c r="F169" s="32">
        <f t="shared" si="15"/>
        <v>56460980513.460358</v>
      </c>
      <c r="H169" s="39">
        <f t="shared" si="17"/>
        <v>1432.4088912297495</v>
      </c>
      <c r="I169" s="71">
        <f t="shared" si="18"/>
        <v>0.2754632483134134</v>
      </c>
      <c r="J169" s="54"/>
      <c r="L169" s="8"/>
      <c r="U169" s="8"/>
      <c r="V169" s="8"/>
    </row>
    <row r="170" spans="1:22">
      <c r="A170" t="s">
        <v>131</v>
      </c>
      <c r="B170" s="36">
        <f>Data2!AD172</f>
        <v>155839</v>
      </c>
      <c r="C170" s="36">
        <f>Data3!N175</f>
        <v>2156215</v>
      </c>
      <c r="D170" s="32">
        <f t="shared" si="16"/>
        <v>157995215</v>
      </c>
      <c r="E170" s="8">
        <f>Data1!P168</f>
        <v>55953041261.30545</v>
      </c>
      <c r="F170" s="32">
        <f t="shared" si="15"/>
        <v>57074273061.30545</v>
      </c>
      <c r="H170" s="39">
        <f t="shared" si="17"/>
        <v>1444.9620657513065</v>
      </c>
      <c r="I170" s="71">
        <f t="shared" si="18"/>
        <v>0.27787732033678969</v>
      </c>
      <c r="J170" s="54"/>
      <c r="L170" s="8"/>
      <c r="U170" s="8"/>
      <c r="V170" s="8"/>
    </row>
    <row r="171" spans="1:22">
      <c r="A171" t="s">
        <v>132</v>
      </c>
      <c r="B171" s="36">
        <f>Data2!AD173</f>
        <v>156205.66666666701</v>
      </c>
      <c r="C171" s="36">
        <f>Data3!N176</f>
        <v>2147214</v>
      </c>
      <c r="D171" s="32">
        <f t="shared" si="16"/>
        <v>158352880.66666701</v>
      </c>
      <c r="E171" s="8">
        <f>Data1!P169</f>
        <v>56046066137.282555</v>
      </c>
      <c r="F171" s="32">
        <f t="shared" si="15"/>
        <v>57162617417.282555</v>
      </c>
      <c r="H171" s="39">
        <f t="shared" si="17"/>
        <v>1443.9299664553605</v>
      </c>
      <c r="I171" s="71">
        <f t="shared" si="18"/>
        <v>0.27767883970295393</v>
      </c>
      <c r="J171" s="54"/>
      <c r="L171" s="8"/>
      <c r="U171" s="8"/>
      <c r="V171" s="8"/>
    </row>
    <row r="172" spans="1:22">
      <c r="A172" t="s">
        <v>133</v>
      </c>
      <c r="B172" s="36">
        <f>Data2!AD174</f>
        <v>156456.33333333299</v>
      </c>
      <c r="C172" s="36">
        <f>Data3!N177</f>
        <v>2138213</v>
      </c>
      <c r="D172" s="32">
        <f t="shared" si="16"/>
        <v>158594546.33333299</v>
      </c>
      <c r="E172" s="8">
        <f>Data1!P170</f>
        <v>56326726106.682449</v>
      </c>
      <c r="F172" s="32">
        <f t="shared" si="15"/>
        <v>57438596866.682449</v>
      </c>
      <c r="H172" s="39">
        <f t="shared" si="17"/>
        <v>1448.6903413679404</v>
      </c>
      <c r="I172" s="71">
        <f t="shared" si="18"/>
        <v>0.27859429641691164</v>
      </c>
      <c r="J172" s="54"/>
      <c r="K172" s="9">
        <v>1988</v>
      </c>
      <c r="L172" s="8">
        <f>AVERAGE(D169:D172)</f>
        <v>158152464.5</v>
      </c>
      <c r="M172" s="8">
        <f>AVERAGE(F169:F172)*4</f>
        <v>228136467858.73083</v>
      </c>
      <c r="N172" s="10"/>
      <c r="U172" s="8"/>
      <c r="V172" s="8"/>
    </row>
    <row r="173" spans="1:22">
      <c r="A173" t="s">
        <v>134</v>
      </c>
      <c r="B173" s="36">
        <f>Data2!AD175</f>
        <v>156816.66666666701</v>
      </c>
      <c r="C173" s="36">
        <f>Data3!N178</f>
        <v>2136217</v>
      </c>
      <c r="D173" s="32">
        <f t="shared" si="16"/>
        <v>158952883.66666701</v>
      </c>
      <c r="E173" s="8">
        <f>Data1!P171</f>
        <v>56696838346.871216</v>
      </c>
      <c r="F173" s="32">
        <f t="shared" si="15"/>
        <v>57807671186.871216</v>
      </c>
      <c r="H173" s="39">
        <f t="shared" si="17"/>
        <v>1454.7121097367972</v>
      </c>
      <c r="I173" s="71">
        <f t="shared" si="18"/>
        <v>0.27975232879553791</v>
      </c>
      <c r="J173" s="54"/>
      <c r="K173" s="9"/>
      <c r="L173" s="8"/>
      <c r="U173" s="8"/>
      <c r="V173" s="8"/>
    </row>
    <row r="174" spans="1:22">
      <c r="A174" t="s">
        <v>135</v>
      </c>
      <c r="B174" s="36">
        <f>Data2!AD176</f>
        <v>157060</v>
      </c>
      <c r="C174" s="36">
        <f>Data3!N179</f>
        <v>2134221</v>
      </c>
      <c r="D174" s="32">
        <f t="shared" si="16"/>
        <v>159194221</v>
      </c>
      <c r="E174" s="8">
        <f>Data1!P172</f>
        <v>57030661257.90712</v>
      </c>
      <c r="F174" s="32">
        <f t="shared" si="15"/>
        <v>58140456177.90712</v>
      </c>
      <c r="H174" s="39">
        <f t="shared" si="17"/>
        <v>1460.8685117509917</v>
      </c>
      <c r="I174" s="71">
        <f t="shared" si="18"/>
        <v>0.28093625225980612</v>
      </c>
      <c r="J174" s="54"/>
      <c r="K174" s="9"/>
      <c r="L174" s="8"/>
      <c r="U174" s="8"/>
      <c r="V174" s="8"/>
    </row>
    <row r="175" spans="1:22">
      <c r="A175" t="s">
        <v>136</v>
      </c>
      <c r="B175" s="36">
        <f>Data2!AD177</f>
        <v>157381</v>
      </c>
      <c r="C175" s="36">
        <f>Data3!N180</f>
        <v>2132225</v>
      </c>
      <c r="D175" s="32">
        <f t="shared" si="16"/>
        <v>159513225</v>
      </c>
      <c r="E175" s="8">
        <f>Data1!P173</f>
        <v>57305066783.287292</v>
      </c>
      <c r="F175" s="32">
        <f t="shared" si="15"/>
        <v>58413823783.287292</v>
      </c>
      <c r="H175" s="39">
        <f t="shared" si="17"/>
        <v>1464.8020258705769</v>
      </c>
      <c r="I175" s="71">
        <f t="shared" si="18"/>
        <v>0.28169269728280327</v>
      </c>
      <c r="J175" s="54"/>
      <c r="K175" s="9"/>
      <c r="L175" s="8"/>
      <c r="U175" s="8"/>
      <c r="V175" s="8"/>
    </row>
    <row r="176" spans="1:22">
      <c r="A176" t="s">
        <v>137</v>
      </c>
      <c r="B176" s="36">
        <f>Data2!AD178</f>
        <v>157627.66666666701</v>
      </c>
      <c r="C176" s="36">
        <f>Data3!N181</f>
        <v>2130229</v>
      </c>
      <c r="D176" s="32">
        <f t="shared" si="16"/>
        <v>159757895.66666701</v>
      </c>
      <c r="E176" s="8">
        <f>Data1!P174</f>
        <v>57600838256.27623</v>
      </c>
      <c r="F176" s="32">
        <f t="shared" si="15"/>
        <v>58708557336.27623</v>
      </c>
      <c r="H176" s="39">
        <f t="shared" si="17"/>
        <v>1469.9381734163787</v>
      </c>
      <c r="I176" s="71">
        <f t="shared" si="18"/>
        <v>0.28268041796468824</v>
      </c>
      <c r="J176" s="54"/>
      <c r="K176" s="9">
        <v>1989</v>
      </c>
      <c r="L176" s="8">
        <f>AVERAGE(D173:D176)</f>
        <v>159354556.33333349</v>
      </c>
      <c r="M176" s="8">
        <f>AVERAGE(F173:F176)*4</f>
        <v>233070508484.34186</v>
      </c>
      <c r="N176" s="10"/>
      <c r="U176" s="8"/>
      <c r="V176" s="8"/>
    </row>
    <row r="177" spans="1:22">
      <c r="A177" t="s">
        <v>138</v>
      </c>
      <c r="B177" s="36">
        <f>Data2!AD179</f>
        <v>159447.33333333299</v>
      </c>
      <c r="C177" s="36">
        <f>Data3!N182</f>
        <v>2109207.75</v>
      </c>
      <c r="D177" s="32">
        <f t="shared" si="16"/>
        <v>161556541.08333299</v>
      </c>
      <c r="E177" s="8">
        <f>Data1!P175</f>
        <v>57911588020.111084</v>
      </c>
      <c r="F177" s="32">
        <f t="shared" si="15"/>
        <v>59008376050.111084</v>
      </c>
      <c r="H177" s="39">
        <f t="shared" si="17"/>
        <v>1460.9962717553797</v>
      </c>
      <c r="I177" s="71">
        <f t="shared" si="18"/>
        <v>0.28096082149141915</v>
      </c>
      <c r="J177" s="54"/>
      <c r="L177" s="8"/>
      <c r="U177" s="8"/>
      <c r="V177" s="8"/>
    </row>
    <row r="178" spans="1:22">
      <c r="A178" t="s">
        <v>139</v>
      </c>
      <c r="B178" s="36">
        <f>Data2!AD180</f>
        <v>159722.33333333299</v>
      </c>
      <c r="C178" s="36">
        <f>Data3!N183</f>
        <v>2088186.5</v>
      </c>
      <c r="D178" s="32">
        <f t="shared" si="16"/>
        <v>161810519.83333299</v>
      </c>
      <c r="E178" s="8">
        <f>Data1!P176</f>
        <v>57290652917.224091</v>
      </c>
      <c r="F178" s="32">
        <f t="shared" si="15"/>
        <v>58376509897.224091</v>
      </c>
      <c r="H178" s="39">
        <f t="shared" si="17"/>
        <v>1443.0831804348118</v>
      </c>
      <c r="I178" s="71">
        <f t="shared" si="18"/>
        <v>0.27751599623746381</v>
      </c>
      <c r="J178" s="54"/>
      <c r="L178" s="8"/>
      <c r="U178" s="8"/>
      <c r="V178" s="8"/>
    </row>
    <row r="179" spans="1:22">
      <c r="A179" t="s">
        <v>140</v>
      </c>
      <c r="B179" s="36">
        <f>Data2!AD181</f>
        <v>160045.33333333299</v>
      </c>
      <c r="C179" s="36">
        <f>Data3!N184</f>
        <v>2067165.25</v>
      </c>
      <c r="D179" s="32">
        <f t="shared" si="16"/>
        <v>162112498.58333299</v>
      </c>
      <c r="E179" s="8">
        <f>Data1!P177</f>
        <v>57985407813.522644</v>
      </c>
      <c r="F179" s="32">
        <f t="shared" si="15"/>
        <v>59060333743.522644</v>
      </c>
      <c r="H179" s="39">
        <f t="shared" si="17"/>
        <v>1457.267866688589</v>
      </c>
      <c r="I179" s="71">
        <f t="shared" si="18"/>
        <v>0.28024382051703634</v>
      </c>
      <c r="J179" s="54"/>
      <c r="L179" s="8"/>
      <c r="U179" s="8"/>
      <c r="V179" s="8"/>
    </row>
    <row r="180" spans="1:22">
      <c r="A180" t="s">
        <v>141</v>
      </c>
      <c r="B180" s="36">
        <f>Data2!AD182</f>
        <v>160454</v>
      </c>
      <c r="C180" s="36">
        <f>Data3!N185</f>
        <v>2046144</v>
      </c>
      <c r="D180" s="32">
        <f t="shared" si="16"/>
        <v>162500144</v>
      </c>
      <c r="E180" s="8">
        <f>Data1!P178</f>
        <v>57504812802.95536</v>
      </c>
      <c r="F180" s="32">
        <f t="shared" si="15"/>
        <v>58568807682.95536</v>
      </c>
      <c r="H180" s="39">
        <f t="shared" si="17"/>
        <v>1441.6924500191301</v>
      </c>
      <c r="I180" s="71">
        <f t="shared" si="18"/>
        <v>0.27724854808060195</v>
      </c>
      <c r="J180" s="54"/>
      <c r="K180" s="9">
        <v>1990</v>
      </c>
      <c r="L180" s="8">
        <f>AVERAGE(D177:D180)</f>
        <v>161994925.87499973</v>
      </c>
      <c r="M180" s="8">
        <f>AVERAGE(F177:F180)*4</f>
        <v>235014027373.81317</v>
      </c>
      <c r="N180" s="10"/>
      <c r="U180" s="8"/>
      <c r="V180" s="8"/>
    </row>
    <row r="181" spans="1:22">
      <c r="A181" t="s">
        <v>142</v>
      </c>
      <c r="B181" s="36">
        <f>Data2!AD183</f>
        <v>160719.66666666701</v>
      </c>
      <c r="C181" s="36">
        <f>Data3!N186</f>
        <v>2031172.75</v>
      </c>
      <c r="D181" s="32">
        <f t="shared" si="16"/>
        <v>162750839.41666701</v>
      </c>
      <c r="E181" s="8">
        <f>Data1!P179</f>
        <v>57009202740.261505</v>
      </c>
      <c r="F181" s="32">
        <f t="shared" si="15"/>
        <v>58065412570.261505</v>
      </c>
      <c r="H181" s="39">
        <f t="shared" ref="H181:H212" si="19">F181/D181*4</f>
        <v>1427.0995536091873</v>
      </c>
      <c r="I181" s="71">
        <f t="shared" si="18"/>
        <v>0.27444222184792061</v>
      </c>
      <c r="J181" s="54"/>
      <c r="K181" s="9"/>
      <c r="L181" s="8"/>
      <c r="U181" s="8"/>
      <c r="V181" s="8"/>
    </row>
    <row r="182" spans="1:22">
      <c r="A182" t="s">
        <v>143</v>
      </c>
      <c r="B182" s="36">
        <f>Data2!AD184</f>
        <v>161026.33333333299</v>
      </c>
      <c r="C182" s="36">
        <f>Data3!N187</f>
        <v>2016201.5</v>
      </c>
      <c r="D182" s="32">
        <f t="shared" si="16"/>
        <v>163042534.83333299</v>
      </c>
      <c r="E182" s="8">
        <f>Data1!P180</f>
        <v>57077028813.214485</v>
      </c>
      <c r="F182" s="32">
        <f t="shared" ref="F182:F244" si="20">E182+40*C182*13</f>
        <v>58125453593.214485</v>
      </c>
      <c r="H182" s="39">
        <f t="shared" si="19"/>
        <v>1426.0193796086912</v>
      </c>
      <c r="I182" s="71">
        <f t="shared" si="18"/>
        <v>0.27423449607859446</v>
      </c>
      <c r="J182" s="54"/>
      <c r="K182" s="9"/>
      <c r="L182" s="8"/>
      <c r="U182" s="8"/>
      <c r="V182" s="8"/>
    </row>
    <row r="183" spans="1:22">
      <c r="A183" t="s">
        <v>144</v>
      </c>
      <c r="B183" s="36">
        <f>Data2!AD185</f>
        <v>161364</v>
      </c>
      <c r="C183" s="36">
        <f>Data3!N188</f>
        <v>2001230.25</v>
      </c>
      <c r="D183" s="32">
        <f t="shared" si="16"/>
        <v>163365230.25</v>
      </c>
      <c r="E183" s="8">
        <f>Data1!P181</f>
        <v>56897188419.272095</v>
      </c>
      <c r="F183" s="32">
        <f t="shared" si="20"/>
        <v>57937828149.272095</v>
      </c>
      <c r="H183" s="39">
        <f t="shared" si="19"/>
        <v>1418.608551173565</v>
      </c>
      <c r="I183" s="71">
        <f t="shared" si="18"/>
        <v>0.27280933676414715</v>
      </c>
      <c r="J183" s="54"/>
      <c r="K183" s="9"/>
      <c r="L183" s="8"/>
      <c r="U183" s="8"/>
      <c r="V183" s="8"/>
    </row>
    <row r="184" spans="1:22">
      <c r="A184" t="s">
        <v>145</v>
      </c>
      <c r="B184" s="36">
        <f>Data2!AD186</f>
        <v>161788.66666666701</v>
      </c>
      <c r="C184" s="36">
        <f>Data3!N189</f>
        <v>1986259</v>
      </c>
      <c r="D184" s="32">
        <f t="shared" si="16"/>
        <v>163774925.66666701</v>
      </c>
      <c r="E184" s="8">
        <f>Data1!P182</f>
        <v>56988554853.910538</v>
      </c>
      <c r="F184" s="32">
        <f t="shared" si="20"/>
        <v>58021409533.910538</v>
      </c>
      <c r="H184" s="39">
        <f t="shared" si="19"/>
        <v>1417.1011660723248</v>
      </c>
      <c r="I184" s="71">
        <f t="shared" si="18"/>
        <v>0.27251945501390862</v>
      </c>
      <c r="J184" s="54"/>
      <c r="K184" s="9">
        <v>1991</v>
      </c>
      <c r="L184" s="8">
        <f>AVERAGE(D181:D184)</f>
        <v>163233382.54166675</v>
      </c>
      <c r="M184" s="8">
        <f>AVERAGE(F181:F184)*4</f>
        <v>232150103846.65863</v>
      </c>
      <c r="N184" s="10"/>
      <c r="U184" s="8"/>
      <c r="V184" s="8"/>
    </row>
    <row r="185" spans="1:22">
      <c r="A185" t="s">
        <v>146</v>
      </c>
      <c r="B185" s="36">
        <f>Data2!AD187</f>
        <v>162074.66666666701</v>
      </c>
      <c r="C185" s="36">
        <f>Data3!N190</f>
        <v>1941488.5</v>
      </c>
      <c r="D185" s="32">
        <f t="shared" si="16"/>
        <v>164016155.16666701</v>
      </c>
      <c r="E185" s="8">
        <f>Data1!P183</f>
        <v>57321136388.541054</v>
      </c>
      <c r="F185" s="32">
        <f t="shared" si="20"/>
        <v>58330710408.541054</v>
      </c>
      <c r="H185" s="39">
        <f t="shared" si="19"/>
        <v>1422.5601215750385</v>
      </c>
      <c r="I185" s="71">
        <f t="shared" si="18"/>
        <v>0.27356925414904587</v>
      </c>
      <c r="J185" s="54"/>
      <c r="L185" s="8"/>
      <c r="U185" s="8"/>
      <c r="V185" s="8"/>
    </row>
    <row r="186" spans="1:22">
      <c r="A186" t="s">
        <v>147</v>
      </c>
      <c r="B186" s="36">
        <f>Data2!AD188</f>
        <v>162369</v>
      </c>
      <c r="C186" s="36">
        <f>Data3!N191</f>
        <v>1896718</v>
      </c>
      <c r="D186" s="32">
        <f t="shared" si="16"/>
        <v>164265718</v>
      </c>
      <c r="E186" s="8">
        <f>Data1!P184</f>
        <v>56971523720.273956</v>
      </c>
      <c r="F186" s="32">
        <f t="shared" si="20"/>
        <v>57957817080.273956</v>
      </c>
      <c r="H186" s="39">
        <f t="shared" si="19"/>
        <v>1411.3186314450336</v>
      </c>
      <c r="I186" s="71">
        <f t="shared" si="18"/>
        <v>0.27140742912404492</v>
      </c>
      <c r="J186" s="54"/>
      <c r="L186" s="8"/>
      <c r="U186" s="8"/>
      <c r="V186" s="8"/>
    </row>
    <row r="187" spans="1:22">
      <c r="A187" t="s">
        <v>148</v>
      </c>
      <c r="B187" s="36">
        <f>Data2!AD189</f>
        <v>162801</v>
      </c>
      <c r="C187" s="36">
        <f>Data3!N192</f>
        <v>1851947.5</v>
      </c>
      <c r="D187" s="32">
        <f t="shared" si="16"/>
        <v>164652947.5</v>
      </c>
      <c r="E187" s="8">
        <f>Data1!P185</f>
        <v>57318902220.86969</v>
      </c>
      <c r="F187" s="32">
        <f t="shared" si="20"/>
        <v>58281914920.86969</v>
      </c>
      <c r="H187" s="39">
        <f t="shared" si="19"/>
        <v>1415.8729814628964</v>
      </c>
      <c r="I187" s="71">
        <f t="shared" si="18"/>
        <v>0.27228326566594163</v>
      </c>
      <c r="J187" s="54"/>
      <c r="L187" s="8"/>
      <c r="U187" s="8"/>
      <c r="V187" s="8"/>
    </row>
    <row r="188" spans="1:22">
      <c r="A188" t="s">
        <v>149</v>
      </c>
      <c r="B188" s="36">
        <f>Data2!AD190</f>
        <v>163261.66666666701</v>
      </c>
      <c r="C188" s="36">
        <f>Data3!N193</f>
        <v>1807177</v>
      </c>
      <c r="D188" s="32">
        <f t="shared" si="16"/>
        <v>165068843.66666701</v>
      </c>
      <c r="E188" s="8">
        <f>Data1!P186</f>
        <v>57497337549.075439</v>
      </c>
      <c r="F188" s="32">
        <f t="shared" si="20"/>
        <v>58437069589.075439</v>
      </c>
      <c r="H188" s="39">
        <f t="shared" si="19"/>
        <v>1416.0654013444419</v>
      </c>
      <c r="I188" s="71">
        <f t="shared" si="18"/>
        <v>0.27232026948931576</v>
      </c>
      <c r="J188" s="54"/>
      <c r="K188" s="9">
        <v>1992</v>
      </c>
      <c r="L188" s="8">
        <f>AVERAGE(D185:D188)</f>
        <v>164500916.08333349</v>
      </c>
      <c r="M188" s="8">
        <f>AVERAGE(F185:F188)*4</f>
        <v>233007511998.76013</v>
      </c>
      <c r="N188" s="10"/>
      <c r="U188" s="8"/>
      <c r="V188" s="8"/>
    </row>
    <row r="189" spans="1:22">
      <c r="A189" t="s">
        <v>150</v>
      </c>
      <c r="B189" s="36">
        <f>Data2!AD191</f>
        <v>163609.33333333299</v>
      </c>
      <c r="C189" s="36">
        <f>Data3!N194</f>
        <v>1781658.5</v>
      </c>
      <c r="D189" s="32">
        <f t="shared" si="16"/>
        <v>165390991.83333299</v>
      </c>
      <c r="E189" s="8">
        <f>Data1!P187</f>
        <v>57946554422.443497</v>
      </c>
      <c r="F189" s="32">
        <f t="shared" si="20"/>
        <v>58873016842.443497</v>
      </c>
      <c r="H189" s="39">
        <f t="shared" si="19"/>
        <v>1423.8506266839668</v>
      </c>
      <c r="I189" s="71">
        <f t="shared" si="18"/>
        <v>0.27381742820845517</v>
      </c>
      <c r="J189" s="54"/>
      <c r="K189" s="9"/>
      <c r="L189" s="8"/>
      <c r="U189" s="8"/>
      <c r="V189" s="8"/>
    </row>
    <row r="190" spans="1:22">
      <c r="A190" t="s">
        <v>151</v>
      </c>
      <c r="B190" s="36">
        <f>Data2!AD192</f>
        <v>163956</v>
      </c>
      <c r="C190" s="36">
        <f>Data3!N195</f>
        <v>1756140</v>
      </c>
      <c r="D190" s="32">
        <f t="shared" si="16"/>
        <v>165712140</v>
      </c>
      <c r="E190" s="8">
        <f>Data1!P188</f>
        <v>58382568148.398643</v>
      </c>
      <c r="F190" s="32">
        <f t="shared" si="20"/>
        <v>59295760948.398643</v>
      </c>
      <c r="H190" s="39">
        <f t="shared" si="19"/>
        <v>1431.2955212188713</v>
      </c>
      <c r="I190" s="71">
        <f t="shared" si="18"/>
        <v>0.27524913869593676</v>
      </c>
      <c r="J190" s="54"/>
      <c r="K190" s="9"/>
      <c r="L190" s="8"/>
      <c r="U190" s="8"/>
      <c r="V190" s="8"/>
    </row>
    <row r="191" spans="1:22">
      <c r="A191" t="s">
        <v>152</v>
      </c>
      <c r="B191" s="36">
        <f>Data2!AD193</f>
        <v>164385</v>
      </c>
      <c r="C191" s="36">
        <f>Data3!N196</f>
        <v>1730621.5</v>
      </c>
      <c r="D191" s="32">
        <f t="shared" si="16"/>
        <v>166115621.5</v>
      </c>
      <c r="E191" s="8">
        <f>Data1!P189</f>
        <v>58611546787.454872</v>
      </c>
      <c r="F191" s="32">
        <f t="shared" si="20"/>
        <v>59511469967.454872</v>
      </c>
      <c r="H191" s="39">
        <f t="shared" si="19"/>
        <v>1433.0132092352283</v>
      </c>
      <c r="I191" s="71">
        <f t="shared" si="18"/>
        <v>0.27557946331446698</v>
      </c>
      <c r="J191" s="54"/>
      <c r="K191" s="9"/>
      <c r="L191" s="8"/>
      <c r="U191" s="8"/>
      <c r="V191" s="8"/>
    </row>
    <row r="192" spans="1:22">
      <c r="A192" t="s">
        <v>153</v>
      </c>
      <c r="B192" s="36">
        <f>Data2!AD194</f>
        <v>164864.33333333299</v>
      </c>
      <c r="C192" s="36">
        <f>Data3!N197</f>
        <v>1705103</v>
      </c>
      <c r="D192" s="32">
        <f t="shared" si="16"/>
        <v>166569436.33333299</v>
      </c>
      <c r="E192" s="8">
        <f>Data1!P190</f>
        <v>59081032381.502319</v>
      </c>
      <c r="F192" s="32">
        <f t="shared" si="20"/>
        <v>59967685941.502319</v>
      </c>
      <c r="H192" s="39">
        <f t="shared" si="19"/>
        <v>1440.0645703452358</v>
      </c>
      <c r="I192" s="71">
        <f t="shared" si="18"/>
        <v>0.27693549429716074</v>
      </c>
      <c r="J192" s="54"/>
      <c r="K192" s="9">
        <v>1993</v>
      </c>
      <c r="L192" s="8">
        <f>AVERAGE(D189:D192)</f>
        <v>165947047.41666651</v>
      </c>
      <c r="M192" s="8">
        <f>AVERAGE(F189:F192)*4</f>
        <v>237647933699.79932</v>
      </c>
      <c r="N192" s="10"/>
      <c r="U192" s="8"/>
      <c r="V192" s="8"/>
    </row>
    <row r="193" spans="1:22">
      <c r="A193" t="s">
        <v>154</v>
      </c>
      <c r="B193" s="36">
        <f>Data2!AD195</f>
        <v>165234</v>
      </c>
      <c r="C193" s="36">
        <f>Data3!N198</f>
        <v>1681449.75</v>
      </c>
      <c r="D193" s="32">
        <f t="shared" si="16"/>
        <v>166915449.75</v>
      </c>
      <c r="E193" s="8">
        <f>Data1!P191</f>
        <v>58827699196.605659</v>
      </c>
      <c r="F193" s="32">
        <f t="shared" si="20"/>
        <v>59702053066.605659</v>
      </c>
      <c r="H193" s="39">
        <f t="shared" si="19"/>
        <v>1430.7136494800275</v>
      </c>
      <c r="I193" s="71">
        <f t="shared" si="18"/>
        <v>0.27513724028462067</v>
      </c>
      <c r="J193" s="54"/>
      <c r="L193" s="8"/>
      <c r="U193" s="8"/>
      <c r="V193" s="8"/>
    </row>
    <row r="194" spans="1:22">
      <c r="A194" t="s">
        <v>155</v>
      </c>
      <c r="B194" s="36">
        <f>Data2!AD196</f>
        <v>165582.33333333299</v>
      </c>
      <c r="C194" s="36">
        <f>Data3!N199</f>
        <v>1657796.5</v>
      </c>
      <c r="D194" s="32">
        <f t="shared" si="16"/>
        <v>167240129.83333299</v>
      </c>
      <c r="E194" s="8">
        <f>Data1!P192</f>
        <v>60060054638.046921</v>
      </c>
      <c r="F194" s="32">
        <f t="shared" si="20"/>
        <v>60922108818.046921</v>
      </c>
      <c r="H194" s="39">
        <f t="shared" si="19"/>
        <v>1457.1169940793577</v>
      </c>
      <c r="I194" s="71">
        <f t="shared" si="18"/>
        <v>0.28021480655372266</v>
      </c>
      <c r="J194" s="54"/>
      <c r="L194" s="8"/>
      <c r="U194" s="8"/>
      <c r="V194" s="8"/>
    </row>
    <row r="195" spans="1:22">
      <c r="A195" t="s">
        <v>156</v>
      </c>
      <c r="B195" s="36">
        <f>Data2!AD197</f>
        <v>165951.33333333299</v>
      </c>
      <c r="C195" s="36">
        <f>Data3!N200</f>
        <v>1634143.25</v>
      </c>
      <c r="D195" s="32">
        <f t="shared" si="16"/>
        <v>167585476.58333299</v>
      </c>
      <c r="E195" s="8">
        <f>Data1!P193</f>
        <v>60135482456.090157</v>
      </c>
      <c r="F195" s="32">
        <f t="shared" si="20"/>
        <v>60985236946.090157</v>
      </c>
      <c r="H195" s="39">
        <f t="shared" si="19"/>
        <v>1455.6210523592681</v>
      </c>
      <c r="I195" s="71">
        <f t="shared" si="18"/>
        <v>0.27992712545370541</v>
      </c>
      <c r="J195" s="54"/>
      <c r="L195" s="8"/>
      <c r="U195" s="8"/>
      <c r="V195" s="8"/>
    </row>
    <row r="196" spans="1:22">
      <c r="A196" t="s">
        <v>157</v>
      </c>
      <c r="B196" s="36">
        <f>Data2!AD198</f>
        <v>166439.33333333299</v>
      </c>
      <c r="C196" s="36">
        <f>Data3!N201</f>
        <v>1610490</v>
      </c>
      <c r="D196" s="32">
        <f t="shared" si="16"/>
        <v>168049823.33333299</v>
      </c>
      <c r="E196" s="8">
        <f>Data1!P194</f>
        <v>60280131074.422424</v>
      </c>
      <c r="F196" s="32">
        <f t="shared" si="20"/>
        <v>61117585874.422424</v>
      </c>
      <c r="H196" s="39">
        <f t="shared" si="19"/>
        <v>1454.7491847865488</v>
      </c>
      <c r="I196" s="71">
        <f t="shared" si="18"/>
        <v>0.27975945861279783</v>
      </c>
      <c r="J196" s="54"/>
      <c r="K196" s="9">
        <v>1994</v>
      </c>
      <c r="L196" s="8">
        <f>AVERAGE(D193:D196)</f>
        <v>167447719.87499976</v>
      </c>
      <c r="M196" s="8">
        <f>AVERAGE(F193:F196)*4</f>
        <v>242726984705.16516</v>
      </c>
      <c r="N196" s="10"/>
      <c r="U196" s="8"/>
      <c r="V196" s="8"/>
    </row>
    <row r="197" spans="1:22">
      <c r="A197" t="s">
        <v>158</v>
      </c>
      <c r="B197" s="36">
        <f>Data2!AD199</f>
        <v>166582.66666666701</v>
      </c>
      <c r="C197" s="36">
        <f>Data3!N202</f>
        <v>1587423.5</v>
      </c>
      <c r="D197" s="32">
        <f t="shared" si="16"/>
        <v>168170090.16666701</v>
      </c>
      <c r="E197" s="8">
        <f>Data1!P195</f>
        <v>60952938520.277412</v>
      </c>
      <c r="F197" s="32">
        <f t="shared" si="20"/>
        <v>61778398740.277412</v>
      </c>
      <c r="H197" s="39">
        <f t="shared" si="19"/>
        <v>1469.4265473497976</v>
      </c>
      <c r="I197" s="71">
        <f t="shared" si="18"/>
        <v>0.28258202833649954</v>
      </c>
      <c r="J197" s="54"/>
      <c r="K197" s="9"/>
      <c r="L197" s="8"/>
      <c r="U197" s="8"/>
      <c r="V197" s="8"/>
    </row>
    <row r="198" spans="1:22">
      <c r="A198" t="s">
        <v>159</v>
      </c>
      <c r="B198" s="36">
        <f>Data2!AD200</f>
        <v>166903.66666666701</v>
      </c>
      <c r="C198" s="36">
        <f>Data3!N203</f>
        <v>1564357</v>
      </c>
      <c r="D198" s="32">
        <f t="shared" si="16"/>
        <v>168468023.66666701</v>
      </c>
      <c r="E198" s="8">
        <f>Data1!P196</f>
        <v>60230723653.599464</v>
      </c>
      <c r="F198" s="32">
        <f t="shared" si="20"/>
        <v>61044189293.599464</v>
      </c>
      <c r="H198" s="39">
        <f t="shared" si="19"/>
        <v>1449.3952731203703</v>
      </c>
      <c r="I198" s="71">
        <f t="shared" si="18"/>
        <v>0.27872986021545582</v>
      </c>
      <c r="J198" s="54"/>
      <c r="K198" s="9"/>
      <c r="L198" s="8"/>
      <c r="U198" s="8"/>
      <c r="V198" s="8"/>
    </row>
    <row r="199" spans="1:22">
      <c r="A199" t="s">
        <v>160</v>
      </c>
      <c r="B199" s="36">
        <f>Data2!AD201</f>
        <v>167306.33333333299</v>
      </c>
      <c r="C199" s="36">
        <f>Data3!N204</f>
        <v>1541290.5</v>
      </c>
      <c r="D199" s="32">
        <f t="shared" si="16"/>
        <v>168847623.83333299</v>
      </c>
      <c r="E199" s="8">
        <f>Data1!P197</f>
        <v>61143313753.521706</v>
      </c>
      <c r="F199" s="32">
        <f t="shared" si="20"/>
        <v>61944784813.521706</v>
      </c>
      <c r="H199" s="39">
        <f t="shared" si="19"/>
        <v>1467.4718756993939</v>
      </c>
      <c r="I199" s="71">
        <f t="shared" si="18"/>
        <v>0.28220612994219113</v>
      </c>
      <c r="J199" s="54"/>
      <c r="K199" s="9"/>
      <c r="L199" s="8"/>
      <c r="U199" s="8"/>
      <c r="V199" s="8"/>
    </row>
    <row r="200" spans="1:22">
      <c r="A200" t="s">
        <v>161</v>
      </c>
      <c r="B200" s="36">
        <f>Data2!AD202</f>
        <v>167753.33333333299</v>
      </c>
      <c r="C200" s="36">
        <f>Data3!N205</f>
        <v>1518224</v>
      </c>
      <c r="D200" s="32">
        <f t="shared" si="16"/>
        <v>169271557.33333299</v>
      </c>
      <c r="E200" s="8">
        <f>Data1!P198</f>
        <v>61216656646.413185</v>
      </c>
      <c r="F200" s="32">
        <f t="shared" si="20"/>
        <v>62006133126.413185</v>
      </c>
      <c r="H200" s="39">
        <f t="shared" si="19"/>
        <v>1465.2463556960004</v>
      </c>
      <c r="I200" s="71">
        <f t="shared" si="18"/>
        <v>0.28177814532615392</v>
      </c>
      <c r="J200" s="54"/>
      <c r="K200" s="9">
        <v>1995</v>
      </c>
      <c r="L200" s="8">
        <f>AVERAGE(D197:D200)</f>
        <v>168689323.75</v>
      </c>
      <c r="M200" s="8">
        <f>AVERAGE(F197:F200)*4</f>
        <v>246773505973.81177</v>
      </c>
      <c r="N200" s="10"/>
      <c r="U200" s="8"/>
      <c r="V200" s="8"/>
    </row>
    <row r="201" spans="1:22">
      <c r="A201" t="s">
        <v>162</v>
      </c>
      <c r="B201" s="36">
        <f>Data2!AD203</f>
        <v>168093</v>
      </c>
      <c r="C201" s="36">
        <f>Data3!N206</f>
        <v>1506598.5</v>
      </c>
      <c r="D201" s="32">
        <f t="shared" ref="D201:D251" si="21">B201*1000+C201</f>
        <v>169599598.5</v>
      </c>
      <c r="E201" s="8">
        <f>Data1!P199</f>
        <v>60465821562.9627</v>
      </c>
      <c r="F201" s="32">
        <f t="shared" si="20"/>
        <v>61249252782.9627</v>
      </c>
      <c r="H201" s="39">
        <f t="shared" si="19"/>
        <v>1444.5612684150947</v>
      </c>
      <c r="I201" s="71">
        <f t="shared" si="18"/>
        <v>0.27780024392597974</v>
      </c>
      <c r="J201" s="54"/>
      <c r="L201" s="8"/>
      <c r="U201" s="8"/>
      <c r="V201" s="8"/>
    </row>
    <row r="202" spans="1:22">
      <c r="A202" t="s">
        <v>163</v>
      </c>
      <c r="B202" s="36">
        <f>Data2!AD204</f>
        <v>168607</v>
      </c>
      <c r="C202" s="36">
        <f>Data3!N207</f>
        <v>1494973</v>
      </c>
      <c r="D202" s="32">
        <f t="shared" si="21"/>
        <v>170101973</v>
      </c>
      <c r="E202" s="8">
        <f>Data1!P200</f>
        <v>61464806705.98893</v>
      </c>
      <c r="F202" s="32">
        <f t="shared" si="20"/>
        <v>62242192665.98893</v>
      </c>
      <c r="H202" s="39">
        <f t="shared" si="19"/>
        <v>1463.6442263015711</v>
      </c>
      <c r="I202" s="71">
        <f t="shared" si="18"/>
        <v>0.28147004351953292</v>
      </c>
      <c r="J202" s="54"/>
      <c r="L202" s="8"/>
      <c r="U202" s="8"/>
      <c r="V202" s="8"/>
    </row>
    <row r="203" spans="1:22">
      <c r="A203" t="s">
        <v>164</v>
      </c>
      <c r="B203" s="36">
        <f>Data2!AD205</f>
        <v>169081.33333333299</v>
      </c>
      <c r="C203" s="36">
        <f>Data3!N208</f>
        <v>1483347.5</v>
      </c>
      <c r="D203" s="32">
        <f t="shared" si="21"/>
        <v>170564680.83333299</v>
      </c>
      <c r="E203" s="8">
        <f>Data1!P201</f>
        <v>62375805774.187744</v>
      </c>
      <c r="F203" s="32">
        <f t="shared" si="20"/>
        <v>63147146474.187744</v>
      </c>
      <c r="H203" s="39">
        <f t="shared" si="19"/>
        <v>1480.8961894260367</v>
      </c>
      <c r="I203" s="71">
        <f t="shared" si="18"/>
        <v>0.28478772873577629</v>
      </c>
      <c r="J203" s="54"/>
      <c r="L203" s="8"/>
      <c r="U203" s="8"/>
      <c r="V203" s="8"/>
    </row>
    <row r="204" spans="1:22">
      <c r="A204" t="s">
        <v>165</v>
      </c>
      <c r="B204" s="36">
        <f>Data2!AD206</f>
        <v>169575.66666666701</v>
      </c>
      <c r="C204" s="36">
        <f>Data3!N209</f>
        <v>1471722</v>
      </c>
      <c r="D204" s="32">
        <f t="shared" si="21"/>
        <v>171047388.66666701</v>
      </c>
      <c r="E204" s="8">
        <f>Data1!P202</f>
        <v>62724757544.245079</v>
      </c>
      <c r="F204" s="32">
        <f t="shared" si="20"/>
        <v>63490052984.245079</v>
      </c>
      <c r="H204" s="39">
        <f t="shared" si="19"/>
        <v>1484.7359782375386</v>
      </c>
      <c r="I204" s="71">
        <f t="shared" si="18"/>
        <v>0.2855261496610651</v>
      </c>
      <c r="J204" s="54"/>
      <c r="K204" s="9">
        <v>1996</v>
      </c>
      <c r="L204" s="8">
        <f>AVERAGE(D201:D204)</f>
        <v>170328410.25</v>
      </c>
      <c r="M204" s="8">
        <f>AVERAGE(F201:F204)*4</f>
        <v>250128644907.38446</v>
      </c>
      <c r="N204" s="10"/>
      <c r="U204" s="8"/>
      <c r="V204" s="8"/>
    </row>
    <row r="205" spans="1:22">
      <c r="A205" t="s">
        <v>166</v>
      </c>
      <c r="B205" s="36">
        <f>Data2!AD207</f>
        <v>170458</v>
      </c>
      <c r="C205" s="36">
        <f>Data3!N210</f>
        <v>1463432</v>
      </c>
      <c r="D205" s="32">
        <f t="shared" si="21"/>
        <v>171921432</v>
      </c>
      <c r="E205" s="8">
        <f>Data1!P203</f>
        <v>62987390327.559738</v>
      </c>
      <c r="F205" s="32">
        <f t="shared" si="20"/>
        <v>63748374967.559738</v>
      </c>
      <c r="H205" s="39">
        <f t="shared" si="19"/>
        <v>1483.1978590676174</v>
      </c>
      <c r="I205" s="71">
        <f t="shared" si="18"/>
        <v>0.28523035751300335</v>
      </c>
      <c r="J205" s="54"/>
      <c r="K205" s="9"/>
      <c r="L205" s="8"/>
      <c r="U205" s="8"/>
      <c r="V205" s="8"/>
    </row>
    <row r="206" spans="1:22">
      <c r="A206" t="s">
        <v>167</v>
      </c>
      <c r="B206" s="36">
        <f>Data2!AD208</f>
        <v>170924</v>
      </c>
      <c r="C206" s="36">
        <f>Data3!N211</f>
        <v>1455142</v>
      </c>
      <c r="D206" s="32">
        <f t="shared" si="21"/>
        <v>172379142</v>
      </c>
      <c r="E206" s="8">
        <f>Data1!P204</f>
        <v>63744648859.632889</v>
      </c>
      <c r="F206" s="32">
        <f t="shared" si="20"/>
        <v>64501322699.632889</v>
      </c>
      <c r="H206" s="39">
        <f t="shared" si="19"/>
        <v>1496.731494338982</v>
      </c>
      <c r="I206" s="71">
        <f t="shared" si="18"/>
        <v>0.28783297968057348</v>
      </c>
      <c r="J206" s="54"/>
      <c r="K206" s="9"/>
      <c r="L206" s="8"/>
      <c r="U206" s="8"/>
      <c r="V206" s="8"/>
    </row>
    <row r="207" spans="1:22">
      <c r="A207" t="s">
        <v>168</v>
      </c>
      <c r="B207" s="36">
        <f>Data2!AD209</f>
        <v>171343.33333333299</v>
      </c>
      <c r="C207" s="36">
        <f>Data3!N212</f>
        <v>1446852</v>
      </c>
      <c r="D207" s="32">
        <f t="shared" si="21"/>
        <v>172790185.33333299</v>
      </c>
      <c r="E207" s="8">
        <f>Data1!P205</f>
        <v>63838065960.338913</v>
      </c>
      <c r="F207" s="32">
        <f t="shared" si="20"/>
        <v>64590429000.338913</v>
      </c>
      <c r="H207" s="39">
        <f t="shared" si="19"/>
        <v>1495.2337454985936</v>
      </c>
      <c r="I207" s="71">
        <f t="shared" si="18"/>
        <v>0.28754495105742184</v>
      </c>
      <c r="J207" s="54"/>
      <c r="K207" s="9"/>
      <c r="L207" s="8"/>
      <c r="U207" s="8"/>
      <c r="V207" s="8"/>
    </row>
    <row r="208" spans="1:22">
      <c r="A208" t="s">
        <v>169</v>
      </c>
      <c r="B208" s="36">
        <f>Data2!AD210</f>
        <v>171851</v>
      </c>
      <c r="C208" s="36">
        <f>Data3!N213</f>
        <v>1438562</v>
      </c>
      <c r="D208" s="32">
        <f t="shared" si="21"/>
        <v>173289562</v>
      </c>
      <c r="E208" s="8">
        <f>Data1!P206</f>
        <v>64008971973.527359</v>
      </c>
      <c r="F208" s="32">
        <f t="shared" si="20"/>
        <v>64757024213.527359</v>
      </c>
      <c r="H208" s="39">
        <f t="shared" si="19"/>
        <v>1494.7703362197283</v>
      </c>
      <c r="I208" s="71">
        <f t="shared" si="18"/>
        <v>0.28745583388840928</v>
      </c>
      <c r="J208" s="54"/>
      <c r="K208" s="9">
        <v>1997</v>
      </c>
      <c r="L208" s="8">
        <f>AVERAGE(D205:D208)</f>
        <v>172595080.33333325</v>
      </c>
      <c r="M208" s="8">
        <f>AVERAGE(F205:F208)*4</f>
        <v>257597150881.0589</v>
      </c>
      <c r="N208" s="10"/>
      <c r="U208" s="8"/>
      <c r="V208" s="8"/>
    </row>
    <row r="209" spans="1:22">
      <c r="A209" t="s">
        <v>170</v>
      </c>
      <c r="B209" s="36">
        <f>Data2!AD211</f>
        <v>172233.66666666701</v>
      </c>
      <c r="C209" s="36">
        <f>Data3!N214</f>
        <v>1430629</v>
      </c>
      <c r="D209" s="32">
        <f t="shared" si="21"/>
        <v>173664295.66666701</v>
      </c>
      <c r="E209" s="8">
        <f>Data1!P207</f>
        <v>64475726016.378784</v>
      </c>
      <c r="F209" s="32">
        <f t="shared" si="20"/>
        <v>65219653096.378784</v>
      </c>
      <c r="H209" s="39">
        <f t="shared" si="19"/>
        <v>1502.2006186363612</v>
      </c>
      <c r="I209" s="71">
        <f t="shared" si="18"/>
        <v>0.28888473435314638</v>
      </c>
      <c r="J209" s="54"/>
      <c r="L209" s="8"/>
      <c r="U209" s="8"/>
      <c r="V209" s="8"/>
    </row>
    <row r="210" spans="1:22">
      <c r="A210" t="s">
        <v>171</v>
      </c>
      <c r="B210" s="36">
        <f>Data2!AD212</f>
        <v>172728.33333333299</v>
      </c>
      <c r="C210" s="36">
        <f>Data3!N215</f>
        <v>1422696</v>
      </c>
      <c r="D210" s="32">
        <f t="shared" si="21"/>
        <v>174151029.33333299</v>
      </c>
      <c r="E210" s="8">
        <f>Data1!P208</f>
        <v>64300186528.761932</v>
      </c>
      <c r="F210" s="32">
        <f t="shared" si="20"/>
        <v>65039988448.761932</v>
      </c>
      <c r="H210" s="39">
        <f t="shared" si="19"/>
        <v>1493.875487219141</v>
      </c>
      <c r="I210" s="71">
        <f t="shared" si="18"/>
        <v>0.28728374754214248</v>
      </c>
      <c r="J210" s="54"/>
      <c r="L210" s="8"/>
      <c r="U210" s="8"/>
      <c r="V210" s="8"/>
    </row>
    <row r="211" spans="1:22">
      <c r="A211" t="s">
        <v>172</v>
      </c>
      <c r="B211" s="36">
        <f>Data2!AD213</f>
        <v>173183.33333333299</v>
      </c>
      <c r="C211" s="36">
        <f>Data3!N216</f>
        <v>1414763</v>
      </c>
      <c r="D211" s="32">
        <f t="shared" si="21"/>
        <v>174598096.33333299</v>
      </c>
      <c r="E211" s="8">
        <f>Data1!P209</f>
        <v>64923694877.156708</v>
      </c>
      <c r="F211" s="32">
        <f t="shared" si="20"/>
        <v>65659371637.156708</v>
      </c>
      <c r="H211" s="39">
        <f t="shared" si="19"/>
        <v>1504.2402641504975</v>
      </c>
      <c r="I211" s="71">
        <f t="shared" si="18"/>
        <v>0.28927697387509566</v>
      </c>
      <c r="J211" s="54"/>
      <c r="L211" s="8"/>
      <c r="U211" s="8"/>
      <c r="V211" s="8"/>
    </row>
    <row r="212" spans="1:22">
      <c r="A212" t="s">
        <v>173</v>
      </c>
      <c r="B212" s="36">
        <f>Data2!AD214</f>
        <v>173785.33333333299</v>
      </c>
      <c r="C212" s="36">
        <f>Data3!N217</f>
        <v>1406830</v>
      </c>
      <c r="D212" s="32">
        <f t="shared" si="21"/>
        <v>175192163.33333299</v>
      </c>
      <c r="E212" s="8">
        <f>Data1!P210</f>
        <v>65331254802.784851</v>
      </c>
      <c r="F212" s="32">
        <f t="shared" si="20"/>
        <v>66062806402.784851</v>
      </c>
      <c r="H212" s="39">
        <f t="shared" si="19"/>
        <v>1508.3507194802792</v>
      </c>
      <c r="I212" s="71">
        <f t="shared" si="18"/>
        <v>0.29006744605389984</v>
      </c>
      <c r="J212" s="54"/>
      <c r="K212" s="9">
        <v>1998</v>
      </c>
      <c r="L212" s="8">
        <f>AVERAGE(D209:D212)</f>
        <v>174401396.16666651</v>
      </c>
      <c r="M212" s="8">
        <f>AVERAGE(F209:F212)*4</f>
        <v>261981819585.08228</v>
      </c>
      <c r="N212" s="10"/>
      <c r="U212" s="8"/>
      <c r="V212" s="8"/>
    </row>
    <row r="213" spans="1:22">
      <c r="A213" t="s">
        <v>174</v>
      </c>
      <c r="B213" s="36">
        <f>Data2!AD215</f>
        <v>174507.66666666701</v>
      </c>
      <c r="C213" s="36">
        <f>Data3!N218</f>
        <v>1401548.25</v>
      </c>
      <c r="D213" s="32">
        <f t="shared" si="21"/>
        <v>175909214.91666701</v>
      </c>
      <c r="E213" s="8">
        <f>Data1!P211</f>
        <v>65509840124.810959</v>
      </c>
      <c r="F213" s="32">
        <f t="shared" si="20"/>
        <v>66238645214.810959</v>
      </c>
      <c r="H213" s="39">
        <f t="shared" ref="H213:H244" si="22">F213/D213*4</f>
        <v>1506.2006898544801</v>
      </c>
      <c r="I213" s="71">
        <f t="shared" si="18"/>
        <v>0.28965397881816923</v>
      </c>
      <c r="J213" s="54"/>
      <c r="K213" s="9"/>
      <c r="L213" s="8"/>
      <c r="U213" s="8"/>
      <c r="V213" s="8"/>
    </row>
    <row r="214" spans="1:22">
      <c r="A214" t="s">
        <v>175</v>
      </c>
      <c r="B214" s="36">
        <f>Data2!AD216</f>
        <v>174988</v>
      </c>
      <c r="C214" s="36">
        <f>Data3!N219</f>
        <v>1396266.5</v>
      </c>
      <c r="D214" s="32">
        <f t="shared" si="21"/>
        <v>176384266.5</v>
      </c>
      <c r="E214" s="8">
        <f>Data1!P212</f>
        <v>65904120839.576538</v>
      </c>
      <c r="F214" s="32">
        <f t="shared" si="20"/>
        <v>66630179419.576538</v>
      </c>
      <c r="H214" s="39">
        <f t="shared" si="22"/>
        <v>1511.0231936605646</v>
      </c>
      <c r="I214" s="71">
        <f t="shared" si="18"/>
        <v>0.29058138339626244</v>
      </c>
      <c r="J214" s="54"/>
      <c r="K214" s="9"/>
      <c r="L214" s="8"/>
      <c r="U214" s="8"/>
      <c r="V214" s="8"/>
    </row>
    <row r="215" spans="1:22">
      <c r="A215" t="s">
        <v>176</v>
      </c>
      <c r="B215" s="36">
        <f>Data2!AD217</f>
        <v>175480</v>
      </c>
      <c r="C215" s="36">
        <f>Data3!N220</f>
        <v>1390984.75</v>
      </c>
      <c r="D215" s="32">
        <f t="shared" si="21"/>
        <v>176870984.75</v>
      </c>
      <c r="E215" s="8">
        <f>Data1!P213</f>
        <v>65681570952.99427</v>
      </c>
      <c r="F215" s="32">
        <f t="shared" si="20"/>
        <v>66404883022.99427</v>
      </c>
      <c r="H215" s="39">
        <f t="shared" si="22"/>
        <v>1501.7699622548016</v>
      </c>
      <c r="I215" s="71">
        <f t="shared" si="18"/>
        <v>0.28880191581823106</v>
      </c>
      <c r="J215" s="54"/>
      <c r="K215" s="9"/>
      <c r="L215" s="8"/>
      <c r="U215" s="8"/>
      <c r="V215" s="8"/>
    </row>
    <row r="216" spans="1:22">
      <c r="A216" t="s">
        <v>177</v>
      </c>
      <c r="B216" s="36">
        <f>Data2!AD218</f>
        <v>176100.66666666701</v>
      </c>
      <c r="C216" s="36">
        <f>Data3!N221</f>
        <v>1385703</v>
      </c>
      <c r="D216" s="32">
        <f t="shared" si="21"/>
        <v>177486369.66666701</v>
      </c>
      <c r="E216" s="8">
        <f>Data1!P214</f>
        <v>66501838227.641663</v>
      </c>
      <c r="F216" s="32">
        <f t="shared" si="20"/>
        <v>67222403787.641663</v>
      </c>
      <c r="H216" s="39">
        <f t="shared" si="22"/>
        <v>1514.9874080785016</v>
      </c>
      <c r="I216" s="71">
        <f t="shared" ref="I216:I254" si="23">H216/5200</f>
        <v>0.29134373232278876</v>
      </c>
      <c r="J216" s="54"/>
      <c r="K216" s="9">
        <v>1999</v>
      </c>
      <c r="L216" s="8">
        <f>AVERAGE(D213:D216)</f>
        <v>176662708.95833349</v>
      </c>
      <c r="M216" s="8">
        <f>AVERAGE(F213:F216)*4</f>
        <v>266496111445.02344</v>
      </c>
      <c r="N216" s="10"/>
      <c r="U216" s="8"/>
      <c r="V216" s="8"/>
    </row>
    <row r="217" spans="1:22">
      <c r="A217" t="s">
        <v>178</v>
      </c>
      <c r="B217" s="36">
        <f>Data2!AD219</f>
        <v>178274.33333333299</v>
      </c>
      <c r="C217" s="36">
        <f>Data3!N222</f>
        <v>1366554</v>
      </c>
      <c r="D217" s="32">
        <f t="shared" si="21"/>
        <v>179640887.33333299</v>
      </c>
      <c r="E217" s="8">
        <f>Data1!P215</f>
        <v>67605412333.032143</v>
      </c>
      <c r="F217" s="32">
        <f t="shared" si="20"/>
        <v>68316020413.032143</v>
      </c>
      <c r="H217" s="39">
        <f t="shared" si="22"/>
        <v>1521.1686254091637</v>
      </c>
      <c r="I217" s="71">
        <f t="shared" si="23"/>
        <v>0.2925324279633007</v>
      </c>
      <c r="J217" s="54"/>
      <c r="L217" s="8"/>
      <c r="U217" s="8"/>
      <c r="V217" s="8"/>
    </row>
    <row r="218" spans="1:22">
      <c r="A218" t="s">
        <v>179</v>
      </c>
      <c r="B218" s="36">
        <f>Data2!AD220</f>
        <v>178789.33333333299</v>
      </c>
      <c r="C218" s="36">
        <f>Data3!N223</f>
        <v>1372900</v>
      </c>
      <c r="D218" s="32">
        <f t="shared" si="21"/>
        <v>180162233.33333299</v>
      </c>
      <c r="E218" s="8">
        <f>Data1!P216</f>
        <v>67850575133.842606</v>
      </c>
      <c r="F218" s="32">
        <f t="shared" si="20"/>
        <v>68564483133.842606</v>
      </c>
      <c r="H218" s="39">
        <f t="shared" si="22"/>
        <v>1522.2831525847221</v>
      </c>
      <c r="I218" s="71">
        <f t="shared" si="23"/>
        <v>0.29274676011244655</v>
      </c>
      <c r="J218" s="54"/>
      <c r="L218" s="8"/>
      <c r="U218" s="8"/>
      <c r="V218" s="8"/>
    </row>
    <row r="219" spans="1:22">
      <c r="A219" t="s">
        <v>180</v>
      </c>
      <c r="B219" s="36">
        <f>Data2!AD221</f>
        <v>179399.66666666701</v>
      </c>
      <c r="C219" s="36">
        <f>Data3!N224</f>
        <v>1384338</v>
      </c>
      <c r="D219" s="32">
        <f t="shared" si="21"/>
        <v>180784004.66666701</v>
      </c>
      <c r="E219" s="8">
        <f>Data1!P217</f>
        <v>67747382151.782768</v>
      </c>
      <c r="F219" s="32">
        <f t="shared" si="20"/>
        <v>68467237911.782768</v>
      </c>
      <c r="H219" s="39">
        <f t="shared" si="22"/>
        <v>1514.8959231879826</v>
      </c>
      <c r="I219" s="71">
        <f t="shared" si="23"/>
        <v>0.29132613907461202</v>
      </c>
      <c r="J219" s="54"/>
      <c r="L219" s="8"/>
      <c r="U219" s="8"/>
      <c r="V219" s="8"/>
    </row>
    <row r="220" spans="1:22">
      <c r="A220" t="s">
        <v>181</v>
      </c>
      <c r="B220" s="36">
        <f>Data2!AD222</f>
        <v>179977.66666666701</v>
      </c>
      <c r="C220" s="36">
        <f>Data3!N225</f>
        <v>1372352</v>
      </c>
      <c r="D220" s="32">
        <f t="shared" si="21"/>
        <v>181350018.66666701</v>
      </c>
      <c r="E220" s="8">
        <f>Data1!P218</f>
        <v>67866872129.962814</v>
      </c>
      <c r="F220" s="32">
        <f t="shared" si="20"/>
        <v>68580495169.962814</v>
      </c>
      <c r="H220" s="39">
        <f t="shared" si="22"/>
        <v>1512.6658530103198</v>
      </c>
      <c r="I220" s="71">
        <f t="shared" si="23"/>
        <v>0.29089727942506149</v>
      </c>
      <c r="J220" s="54"/>
      <c r="K220" s="9">
        <v>2000</v>
      </c>
      <c r="L220" s="8">
        <f>AVERAGE(D217:D220)</f>
        <v>180484286</v>
      </c>
      <c r="M220" s="8">
        <f>AVERAGE(F217:F220)*4</f>
        <v>273928236628.62036</v>
      </c>
      <c r="N220" s="10"/>
      <c r="U220" s="8"/>
      <c r="V220" s="8"/>
    </row>
    <row r="221" spans="1:22">
      <c r="A221" t="s">
        <v>182</v>
      </c>
      <c r="B221" s="36">
        <f>Data2!AD223</f>
        <v>180499.33333333299</v>
      </c>
      <c r="C221" s="36">
        <f>Data3!N226</f>
        <v>1372202</v>
      </c>
      <c r="D221" s="32">
        <f t="shared" si="21"/>
        <v>181871535.33333299</v>
      </c>
      <c r="E221" s="8">
        <f>Data1!P219</f>
        <v>67524139671.502594</v>
      </c>
      <c r="F221" s="32">
        <f t="shared" si="20"/>
        <v>68237684711.502594</v>
      </c>
      <c r="H221" s="39">
        <f t="shared" si="22"/>
        <v>1500.7886657235724</v>
      </c>
      <c r="I221" s="71">
        <f t="shared" si="23"/>
        <v>0.28861320494684084</v>
      </c>
      <c r="J221" s="54"/>
      <c r="K221" s="9"/>
      <c r="L221" s="8"/>
      <c r="U221" s="8"/>
      <c r="V221" s="8"/>
    </row>
    <row r="222" spans="1:22">
      <c r="A222" t="s">
        <v>183</v>
      </c>
      <c r="B222" s="36">
        <f>Data2!AD224</f>
        <v>181074.33333333299</v>
      </c>
      <c r="C222" s="36">
        <f>Data3!N227</f>
        <v>1376905</v>
      </c>
      <c r="D222" s="32">
        <f t="shared" si="21"/>
        <v>182451238.33333299</v>
      </c>
      <c r="E222" s="8">
        <f>Data1!P220</f>
        <v>66892532665.500343</v>
      </c>
      <c r="F222" s="32">
        <f t="shared" si="20"/>
        <v>67608523265.500343</v>
      </c>
      <c r="H222" s="39">
        <f t="shared" si="22"/>
        <v>1482.2266789328464</v>
      </c>
      <c r="I222" s="71">
        <f t="shared" si="23"/>
        <v>0.28504359210247049</v>
      </c>
      <c r="J222" s="54"/>
      <c r="K222" s="9"/>
      <c r="L222" s="8"/>
      <c r="U222" s="8"/>
      <c r="V222" s="8"/>
    </row>
    <row r="223" spans="1:22">
      <c r="A223" t="s">
        <v>184</v>
      </c>
      <c r="B223" s="36">
        <f>Data2!AD225</f>
        <v>181771</v>
      </c>
      <c r="C223" s="36">
        <f>Data3!N228</f>
        <v>1385116</v>
      </c>
      <c r="D223" s="32">
        <f t="shared" si="21"/>
        <v>183156116</v>
      </c>
      <c r="E223" s="8">
        <f>Data1!P221</f>
        <v>66935737877.38205</v>
      </c>
      <c r="F223" s="32">
        <f t="shared" si="20"/>
        <v>67655998197.38205</v>
      </c>
      <c r="H223" s="39">
        <f t="shared" si="22"/>
        <v>1477.5591375257609</v>
      </c>
      <c r="I223" s="71">
        <f t="shared" si="23"/>
        <v>0.28414598798572327</v>
      </c>
      <c r="J223" s="54"/>
      <c r="K223" s="9"/>
      <c r="L223" s="8"/>
      <c r="U223" s="8"/>
      <c r="V223" s="8"/>
    </row>
    <row r="224" spans="1:22">
      <c r="A224" t="s">
        <v>185</v>
      </c>
      <c r="B224" s="36">
        <f>Data2!AD226</f>
        <v>182338</v>
      </c>
      <c r="C224" s="36">
        <f>Data3!N229</f>
        <v>1391745.5</v>
      </c>
      <c r="D224" s="32">
        <f t="shared" si="21"/>
        <v>183729745.5</v>
      </c>
      <c r="E224" s="8">
        <f>Data1!P222</f>
        <v>66579662872.28701</v>
      </c>
      <c r="F224" s="32">
        <f t="shared" si="20"/>
        <v>67303370532.28701</v>
      </c>
      <c r="H224" s="39">
        <f t="shared" si="22"/>
        <v>1465.2689002344916</v>
      </c>
      <c r="I224" s="71">
        <f t="shared" si="23"/>
        <v>0.28178248081432533</v>
      </c>
      <c r="J224" s="54"/>
      <c r="K224" s="9">
        <v>2001</v>
      </c>
      <c r="L224" s="8">
        <f>AVERAGE(D221:D224)</f>
        <v>182802158.79166651</v>
      </c>
      <c r="M224" s="8">
        <f>AVERAGE(F221:F224)*4</f>
        <v>270805576706.672</v>
      </c>
      <c r="N224" s="10"/>
      <c r="U224" s="8"/>
      <c r="V224" s="8"/>
    </row>
    <row r="225" spans="1:22">
      <c r="A225" t="s">
        <v>186</v>
      </c>
      <c r="B225" s="36">
        <f>Data2!AD227</f>
        <v>182898</v>
      </c>
      <c r="C225" s="36">
        <f>Data3!N230</f>
        <v>1398375</v>
      </c>
      <c r="D225" s="32">
        <f t="shared" si="21"/>
        <v>184296375</v>
      </c>
      <c r="E225" s="8">
        <f>Data1!P223</f>
        <v>66506046633.127396</v>
      </c>
      <c r="F225" s="32">
        <f t="shared" si="20"/>
        <v>67233201633.127396</v>
      </c>
      <c r="H225" s="39">
        <f t="shared" si="22"/>
        <v>1459.2408913767815</v>
      </c>
      <c r="I225" s="71">
        <f t="shared" si="23"/>
        <v>0.28062324834168878</v>
      </c>
      <c r="J225" s="54"/>
      <c r="L225" s="8"/>
      <c r="U225" s="8"/>
      <c r="V225" s="8"/>
    </row>
    <row r="226" spans="1:22">
      <c r="A226" t="s">
        <v>187</v>
      </c>
      <c r="B226" s="36">
        <f>Data2!AD228</f>
        <v>183448</v>
      </c>
      <c r="C226" s="36">
        <f>Data3!N231</f>
        <v>1405004.5</v>
      </c>
      <c r="D226" s="32">
        <f t="shared" si="21"/>
        <v>184853004.5</v>
      </c>
      <c r="E226" s="8">
        <f>Data1!P224</f>
        <v>66864568203.697464</v>
      </c>
      <c r="F226" s="32">
        <f t="shared" si="20"/>
        <v>67595170543.697464</v>
      </c>
      <c r="H226" s="39">
        <f t="shared" si="22"/>
        <v>1462.6794025129836</v>
      </c>
      <c r="I226" s="71">
        <f t="shared" si="23"/>
        <v>0.28128450048326609</v>
      </c>
      <c r="J226" s="54"/>
      <c r="L226" s="8"/>
      <c r="U226" s="8"/>
      <c r="V226" s="8"/>
    </row>
    <row r="227" spans="1:22">
      <c r="A227" t="s">
        <v>188</v>
      </c>
      <c r="B227" s="36">
        <f>Data2!AD229</f>
        <v>184092</v>
      </c>
      <c r="C227" s="36">
        <f>Data3!N232</f>
        <v>1411634</v>
      </c>
      <c r="D227" s="32">
        <f t="shared" si="21"/>
        <v>185503634</v>
      </c>
      <c r="E227" s="8">
        <f>Data1!P225</f>
        <v>66820719322.288559</v>
      </c>
      <c r="F227" s="32">
        <f t="shared" si="20"/>
        <v>67554769002.288559</v>
      </c>
      <c r="H227" s="39">
        <f t="shared" si="22"/>
        <v>1456.6780724584307</v>
      </c>
      <c r="I227" s="71">
        <f t="shared" si="23"/>
        <v>0.28013039854969823</v>
      </c>
      <c r="J227" s="54"/>
      <c r="L227" s="8"/>
      <c r="U227" s="8"/>
      <c r="V227" s="8"/>
    </row>
    <row r="228" spans="1:22">
      <c r="A228" t="s">
        <v>189</v>
      </c>
      <c r="B228" s="36">
        <f>Data2!AD230</f>
        <v>184609</v>
      </c>
      <c r="C228" s="36">
        <f>Data3!N233</f>
        <v>1411200</v>
      </c>
      <c r="D228" s="32">
        <f t="shared" si="21"/>
        <v>186020200</v>
      </c>
      <c r="E228" s="8">
        <f>Data1!P226</f>
        <v>66701458853.960159</v>
      </c>
      <c r="F228" s="32">
        <f t="shared" si="20"/>
        <v>67435282853.960159</v>
      </c>
      <c r="H228" s="39">
        <f t="shared" si="22"/>
        <v>1450.0636566127798</v>
      </c>
      <c r="I228" s="71">
        <f t="shared" si="23"/>
        <v>0.27885839550245767</v>
      </c>
      <c r="J228" s="54"/>
      <c r="K228" s="9">
        <v>2002</v>
      </c>
      <c r="L228" s="8">
        <f>AVERAGE(D225:D228)</f>
        <v>185168303.375</v>
      </c>
      <c r="M228" s="8">
        <f>AVERAGE(F225:F228)*4</f>
        <v>269818424033.07355</v>
      </c>
      <c r="N228" s="10"/>
      <c r="U228" s="8"/>
      <c r="V228" s="8"/>
    </row>
    <row r="229" spans="1:22">
      <c r="A229" t="s">
        <v>190</v>
      </c>
      <c r="B229" s="36">
        <f>Data2!AD231</f>
        <v>185983.33333333299</v>
      </c>
      <c r="C229" s="36">
        <f>Data3!N234</f>
        <v>1414517</v>
      </c>
      <c r="D229" s="32">
        <f t="shared" si="21"/>
        <v>187397850.33333299</v>
      </c>
      <c r="E229" s="8">
        <f>Data1!P227</f>
        <v>66953560873.037468</v>
      </c>
      <c r="F229" s="32">
        <f t="shared" si="20"/>
        <v>67689109713.037468</v>
      </c>
      <c r="H229" s="39">
        <f t="shared" si="22"/>
        <v>1444.8214767167458</v>
      </c>
      <c r="I229" s="71">
        <f t="shared" si="23"/>
        <v>0.27785028398398959</v>
      </c>
      <c r="J229" s="54"/>
      <c r="K229" s="9"/>
      <c r="L229" s="8"/>
      <c r="U229" s="8"/>
      <c r="V229" s="8"/>
    </row>
    <row r="230" spans="1:22">
      <c r="A230" s="4" t="s">
        <v>191</v>
      </c>
      <c r="B230" s="36">
        <f>Data2!AD232</f>
        <v>186586.33333333299</v>
      </c>
      <c r="C230" s="36">
        <f>Data3!N235</f>
        <v>1429684</v>
      </c>
      <c r="D230" s="32">
        <f t="shared" si="21"/>
        <v>188016017.33333299</v>
      </c>
      <c r="E230" s="8">
        <f>Data1!P228</f>
        <v>67117089331.642059</v>
      </c>
      <c r="F230" s="32">
        <f t="shared" si="20"/>
        <v>67860525011.642059</v>
      </c>
      <c r="H230" s="39">
        <f t="shared" si="22"/>
        <v>1443.7179549725779</v>
      </c>
      <c r="I230" s="71">
        <f t="shared" si="23"/>
        <v>0.27763806826395732</v>
      </c>
      <c r="J230" s="54"/>
      <c r="K230" s="9"/>
      <c r="L230" s="8"/>
      <c r="U230" s="8"/>
      <c r="V230" s="8"/>
    </row>
    <row r="231" spans="1:22">
      <c r="A231" s="4" t="s">
        <v>203</v>
      </c>
      <c r="B231" s="36">
        <f>Data2!AD233</f>
        <v>187223.66666666701</v>
      </c>
      <c r="C231" s="36">
        <f>Data3!N236</f>
        <v>1434377</v>
      </c>
      <c r="D231" s="32">
        <f t="shared" si="21"/>
        <v>188658043.66666701</v>
      </c>
      <c r="E231" s="8">
        <f>Data1!P229</f>
        <v>66873104334.637367</v>
      </c>
      <c r="F231" s="32">
        <f t="shared" si="20"/>
        <v>67618980374.637367</v>
      </c>
      <c r="H231" s="39">
        <f t="shared" si="22"/>
        <v>1433.6834849005616</v>
      </c>
      <c r="I231" s="71">
        <f t="shared" si="23"/>
        <v>0.27570836248087721</v>
      </c>
      <c r="J231" s="54"/>
      <c r="K231" s="9"/>
      <c r="L231" s="8"/>
      <c r="U231" s="8"/>
      <c r="V231" s="8"/>
    </row>
    <row r="232" spans="1:22">
      <c r="A232" s="4" t="s">
        <v>201</v>
      </c>
      <c r="B232" s="36">
        <f>Data2!AD234</f>
        <v>187864.33333333299</v>
      </c>
      <c r="C232" s="36">
        <f>Data3!N237</f>
        <v>1423348</v>
      </c>
      <c r="D232" s="32">
        <f t="shared" si="21"/>
        <v>189287681.33333299</v>
      </c>
      <c r="E232" s="8">
        <f>Data1!P230</f>
        <v>67383763780.590836</v>
      </c>
      <c r="F232" s="32">
        <f t="shared" si="20"/>
        <v>68123904740.590836</v>
      </c>
      <c r="H232" s="39">
        <f t="shared" si="22"/>
        <v>1439.5845363148717</v>
      </c>
      <c r="I232" s="71">
        <f t="shared" si="23"/>
        <v>0.27684318006055225</v>
      </c>
      <c r="J232" s="54"/>
      <c r="K232" s="9">
        <v>2003</v>
      </c>
      <c r="L232" s="8">
        <f>AVERAGE(D229:D232)</f>
        <v>188339898.16666651</v>
      </c>
      <c r="M232" s="8">
        <f>AVERAGE(F229:F232)*4</f>
        <v>271292519839.90771</v>
      </c>
      <c r="N232" s="10"/>
      <c r="U232" s="8"/>
      <c r="V232" s="8"/>
    </row>
    <row r="233" spans="1:22">
      <c r="A233" s="4" t="s">
        <v>204</v>
      </c>
      <c r="B233" s="36">
        <f>Data2!AD235</f>
        <v>187892.33333333299</v>
      </c>
      <c r="C233" s="36">
        <f>Data3!N238</f>
        <v>1425887</v>
      </c>
      <c r="D233" s="32">
        <f t="shared" si="21"/>
        <v>189318220.33333299</v>
      </c>
      <c r="E233" s="8">
        <f>Data1!P231</f>
        <v>67749474159.894585</v>
      </c>
      <c r="F233" s="32">
        <f t="shared" si="20"/>
        <v>68490935399.894585</v>
      </c>
      <c r="H233" s="39">
        <f t="shared" si="22"/>
        <v>1447.107104203757</v>
      </c>
      <c r="I233" s="71">
        <f t="shared" si="23"/>
        <v>0.27828982773149175</v>
      </c>
      <c r="J233" s="54"/>
      <c r="L233" s="8"/>
      <c r="U233" s="8"/>
      <c r="V233" s="8"/>
    </row>
    <row r="234" spans="1:22">
      <c r="A234" s="4" t="s">
        <v>205</v>
      </c>
      <c r="B234" s="36">
        <f>Data2!AD236</f>
        <v>188434.33333333299</v>
      </c>
      <c r="C234" s="36">
        <f>Data3!N239</f>
        <v>1431813</v>
      </c>
      <c r="D234" s="32">
        <f t="shared" si="21"/>
        <v>189866146.33333299</v>
      </c>
      <c r="E234" s="8">
        <f>Data1!P232</f>
        <v>67617398745.682297</v>
      </c>
      <c r="F234" s="32">
        <f t="shared" si="20"/>
        <v>68361941505.682297</v>
      </c>
      <c r="H234" s="39">
        <f t="shared" si="22"/>
        <v>1440.2133887663078</v>
      </c>
      <c r="I234" s="71">
        <f t="shared" si="23"/>
        <v>0.27696411322428999</v>
      </c>
      <c r="J234" s="54"/>
      <c r="L234" s="8"/>
      <c r="U234" s="8"/>
      <c r="V234" s="8"/>
    </row>
    <row r="235" spans="1:22">
      <c r="A235" s="4" t="s">
        <v>206</v>
      </c>
      <c r="B235" s="36">
        <f>Data2!AD237</f>
        <v>189023.66666666701</v>
      </c>
      <c r="C235" s="36">
        <f>Data3!N240</f>
        <v>1426836</v>
      </c>
      <c r="D235" s="32">
        <f t="shared" si="21"/>
        <v>190450502.66666701</v>
      </c>
      <c r="E235" s="8">
        <f>Data1!P233</f>
        <v>67929746901.981804</v>
      </c>
      <c r="F235" s="32">
        <f t="shared" si="20"/>
        <v>68671701621.981804</v>
      </c>
      <c r="H235" s="39">
        <f t="shared" si="22"/>
        <v>1442.3002441148369</v>
      </c>
      <c r="I235" s="71">
        <f t="shared" si="23"/>
        <v>0.27736543156054555</v>
      </c>
      <c r="J235" s="54"/>
      <c r="L235" s="8"/>
      <c r="U235" s="8"/>
      <c r="V235" s="8"/>
    </row>
    <row r="236" spans="1:22">
      <c r="A236" s="4" t="s">
        <v>207</v>
      </c>
      <c r="B236" s="36">
        <f>Data2!AD238</f>
        <v>189642</v>
      </c>
      <c r="C236" s="36">
        <f>Data3!N241</f>
        <v>1411287</v>
      </c>
      <c r="D236" s="32">
        <f t="shared" si="21"/>
        <v>191053287</v>
      </c>
      <c r="E236" s="8">
        <f>Data1!P234</f>
        <v>68342708981.63575</v>
      </c>
      <c r="F236" s="32">
        <f t="shared" si="20"/>
        <v>69076578221.635742</v>
      </c>
      <c r="H236" s="39">
        <f t="shared" si="22"/>
        <v>1446.2264283709653</v>
      </c>
      <c r="I236" s="71">
        <f t="shared" si="23"/>
        <v>0.27812046699441639</v>
      </c>
      <c r="J236" s="54"/>
      <c r="K236" s="9">
        <v>2004</v>
      </c>
      <c r="L236" s="8">
        <f>AVERAGE(D233:D236)</f>
        <v>190172039.08333325</v>
      </c>
      <c r="M236" s="8">
        <f>AVERAGE(F233:F236)*4</f>
        <v>274601156749.19443</v>
      </c>
      <c r="N236" s="10"/>
      <c r="U236" s="8"/>
      <c r="V236" s="8"/>
    </row>
    <row r="237" spans="1:22">
      <c r="A237" s="4" t="s">
        <v>208</v>
      </c>
      <c r="B237" s="36">
        <f>Data2!AD239</f>
        <v>190112.66666666701</v>
      </c>
      <c r="C237" s="36">
        <f>Data3!N242</f>
        <v>1398833</v>
      </c>
      <c r="D237" s="32">
        <f t="shared" si="21"/>
        <v>191511499.66666701</v>
      </c>
      <c r="E237" s="8">
        <f>Data1!P235</f>
        <v>68651571509.995552</v>
      </c>
      <c r="F237" s="32">
        <f t="shared" si="20"/>
        <v>69378964669.995544</v>
      </c>
      <c r="H237" s="39">
        <f t="shared" si="22"/>
        <v>1449.0819567650453</v>
      </c>
      <c r="I237" s="71">
        <f t="shared" si="23"/>
        <v>0.27866960707020105</v>
      </c>
      <c r="J237" s="54"/>
      <c r="K237" s="9"/>
      <c r="L237" s="8"/>
      <c r="U237" s="8"/>
      <c r="V237" s="8"/>
    </row>
    <row r="238" spans="1:22">
      <c r="A238" s="4" t="s">
        <v>209</v>
      </c>
      <c r="B238" s="36">
        <f>Data2!AD240</f>
        <v>190664.33333333299</v>
      </c>
      <c r="C238" s="36">
        <f>Data3!N243</f>
        <v>1390765</v>
      </c>
      <c r="D238" s="32">
        <f t="shared" si="21"/>
        <v>192055098.33333299</v>
      </c>
      <c r="E238" s="8">
        <f>Data1!P236</f>
        <v>69320708497.730316</v>
      </c>
      <c r="F238" s="32">
        <f t="shared" si="20"/>
        <v>70043906297.730316</v>
      </c>
      <c r="H238" s="39">
        <f t="shared" si="22"/>
        <v>1458.8294068853372</v>
      </c>
      <c r="I238" s="71">
        <f t="shared" si="23"/>
        <v>0.2805441167087187</v>
      </c>
      <c r="J238" s="54"/>
      <c r="K238" s="9"/>
      <c r="L238" s="8"/>
      <c r="U238" s="8"/>
      <c r="V238" s="8"/>
    </row>
    <row r="239" spans="1:22">
      <c r="A239" s="4" t="s">
        <v>211</v>
      </c>
      <c r="B239" s="36">
        <f>Data2!AD241</f>
        <v>191288.66666666701</v>
      </c>
      <c r="C239" s="36">
        <f>Data3!N244</f>
        <v>1389394</v>
      </c>
      <c r="D239" s="32">
        <f t="shared" si="21"/>
        <v>192678060.66666701</v>
      </c>
      <c r="E239" s="8">
        <f>Data1!P237</f>
        <v>69682369637.71492</v>
      </c>
      <c r="F239" s="32">
        <f t="shared" si="20"/>
        <v>70404854517.71492</v>
      </c>
      <c r="H239" s="39">
        <f t="shared" si="22"/>
        <v>1461.6060442816122</v>
      </c>
      <c r="I239" s="71">
        <f t="shared" si="23"/>
        <v>0.28107808543877155</v>
      </c>
      <c r="J239" s="54"/>
      <c r="K239" s="9"/>
      <c r="L239" s="8"/>
      <c r="U239" s="8"/>
      <c r="V239" s="8"/>
    </row>
    <row r="240" spans="1:22">
      <c r="A240" s="4" t="s">
        <v>212</v>
      </c>
      <c r="B240" s="36">
        <f>Data2!AD242</f>
        <v>191991</v>
      </c>
      <c r="C240" s="36">
        <f>Data3!N245</f>
        <v>1378014</v>
      </c>
      <c r="D240" s="32">
        <f t="shared" si="21"/>
        <v>193369014</v>
      </c>
      <c r="E240" s="8">
        <f>Data1!P238</f>
        <v>69726612833.307617</v>
      </c>
      <c r="F240" s="32">
        <f t="shared" si="20"/>
        <v>70443180113.307617</v>
      </c>
      <c r="H240" s="39">
        <f t="shared" si="22"/>
        <v>1457.1761763921002</v>
      </c>
      <c r="I240" s="71">
        <f t="shared" si="23"/>
        <v>0.28022618776771158</v>
      </c>
      <c r="J240" s="54"/>
      <c r="K240" s="9">
        <v>2005</v>
      </c>
      <c r="L240" s="8">
        <f>AVERAGE(D237:D240)</f>
        <v>192403418.16666675</v>
      </c>
      <c r="M240" s="8">
        <f>AVERAGE(F237:F240)*4</f>
        <v>280270905598.74841</v>
      </c>
      <c r="N240" s="10"/>
      <c r="U240" s="8"/>
      <c r="V240" s="8"/>
    </row>
    <row r="241" spans="1:22">
      <c r="A241" t="s">
        <v>213</v>
      </c>
      <c r="B241" s="36">
        <f>Data2!AD243</f>
        <v>192357.66666666701</v>
      </c>
      <c r="C241" s="36">
        <f>Data3!N246</f>
        <v>1378963</v>
      </c>
      <c r="D241" s="32">
        <f t="shared" si="21"/>
        <v>193736629.66666701</v>
      </c>
      <c r="E241" s="8">
        <f>Data1!P239</f>
        <v>70193912004.796722</v>
      </c>
      <c r="F241" s="32">
        <f t="shared" si="20"/>
        <v>70910972764.796722</v>
      </c>
      <c r="H241" s="39">
        <f t="shared" si="22"/>
        <v>1464.0695027430256</v>
      </c>
      <c r="I241" s="71">
        <f t="shared" si="23"/>
        <v>0.28155182745058183</v>
      </c>
      <c r="J241" s="54"/>
      <c r="L241" s="8"/>
      <c r="U241" s="8"/>
      <c r="V241" s="8"/>
    </row>
    <row r="242" spans="1:22">
      <c r="A242" t="s">
        <v>214</v>
      </c>
      <c r="B242" s="36">
        <f>Data2!AD244</f>
        <v>192876</v>
      </c>
      <c r="C242" s="36">
        <f>Data3!N247</f>
        <v>1381400</v>
      </c>
      <c r="D242" s="32">
        <f t="shared" si="21"/>
        <v>194257400</v>
      </c>
      <c r="E242" s="8">
        <f>Data1!P240</f>
        <v>70054130522.930923</v>
      </c>
      <c r="F242" s="32">
        <f t="shared" si="20"/>
        <v>70772458522.930923</v>
      </c>
      <c r="H242" s="39">
        <f t="shared" si="22"/>
        <v>1457.2924073508843</v>
      </c>
      <c r="I242" s="71">
        <f t="shared" si="23"/>
        <v>0.28024853987517007</v>
      </c>
      <c r="J242" s="54"/>
      <c r="L242" s="8"/>
      <c r="U242" s="8"/>
      <c r="V242" s="8"/>
    </row>
    <row r="243" spans="1:22">
      <c r="A243" t="s">
        <v>215</v>
      </c>
      <c r="B243" s="36">
        <f>Data2!AD245</f>
        <v>193490</v>
      </c>
      <c r="C243" s="36">
        <f>Data3!N248</f>
        <v>1384960</v>
      </c>
      <c r="D243" s="32">
        <f t="shared" si="21"/>
        <v>194874960</v>
      </c>
      <c r="E243" s="8">
        <f>Data1!P241</f>
        <v>71129828618.569168</v>
      </c>
      <c r="F243" s="32">
        <f t="shared" si="20"/>
        <v>71850007818.569168</v>
      </c>
      <c r="H243" s="39">
        <f t="shared" si="22"/>
        <v>1474.7919962332599</v>
      </c>
      <c r="I243" s="71">
        <f t="shared" si="23"/>
        <v>0.28361384542947304</v>
      </c>
      <c r="J243" s="54"/>
      <c r="L243" s="8"/>
      <c r="U243" s="8"/>
      <c r="V243" s="8"/>
    </row>
    <row r="244" spans="1:22">
      <c r="A244" t="s">
        <v>216</v>
      </c>
      <c r="B244" s="36">
        <f>Data2!AD246</f>
        <v>194082</v>
      </c>
      <c r="C244" s="36">
        <f>Data3!N249</f>
        <v>1371530</v>
      </c>
      <c r="D244" s="32">
        <f t="shared" si="21"/>
        <v>195453530</v>
      </c>
      <c r="E244" s="8">
        <f>Data1!P242</f>
        <v>71433213526.007339</v>
      </c>
      <c r="F244" s="32">
        <f t="shared" si="20"/>
        <v>72146409126.007339</v>
      </c>
      <c r="H244" s="39">
        <f t="shared" si="22"/>
        <v>1476.4923227737527</v>
      </c>
      <c r="I244" s="71">
        <f t="shared" si="23"/>
        <v>0.28394083130264475</v>
      </c>
      <c r="J244" s="54"/>
      <c r="K244" s="9">
        <v>2006</v>
      </c>
      <c r="L244" s="8">
        <f>AVERAGE(D241:D244)</f>
        <v>194580629.91666675</v>
      </c>
      <c r="M244" s="8">
        <f>AVERAGE(F241:F244)*4</f>
        <v>285679848232.30414</v>
      </c>
      <c r="U244" s="8"/>
      <c r="V244" s="8"/>
    </row>
    <row r="245" spans="1:22">
      <c r="A245" t="s">
        <v>307</v>
      </c>
      <c r="B245" s="36">
        <f>Data2!AD247</f>
        <v>194867.66666666701</v>
      </c>
      <c r="C245" s="36">
        <f>Data3!N250</f>
        <v>1372217.5</v>
      </c>
      <c r="D245" s="32">
        <f t="shared" si="21"/>
        <v>196239884.16666701</v>
      </c>
      <c r="E245" s="8">
        <f>Data1!P243</f>
        <v>71280968975.945694</v>
      </c>
      <c r="F245" s="32">
        <f t="shared" ref="F245:F255" si="24">E245+40*C245*13</f>
        <v>71994522075.945694</v>
      </c>
      <c r="H245" s="39">
        <f t="shared" ref="H245:H254" si="25">F245/D245*4</f>
        <v>1467.4799138140659</v>
      </c>
      <c r="I245" s="71">
        <f t="shared" si="23"/>
        <v>0.28220767573347422</v>
      </c>
      <c r="J245" s="54"/>
      <c r="K245" s="9"/>
      <c r="L245" s="8"/>
      <c r="U245" s="8"/>
      <c r="V245" s="8"/>
    </row>
    <row r="246" spans="1:22">
      <c r="A246" t="s">
        <v>330</v>
      </c>
      <c r="B246" s="36">
        <f>Data2!AD248</f>
        <v>195352.66666666701</v>
      </c>
      <c r="C246" s="36">
        <f>Data3!N251</f>
        <v>1372905</v>
      </c>
      <c r="D246" s="32">
        <f t="shared" si="21"/>
        <v>196725571.66666701</v>
      </c>
      <c r="E246" s="8">
        <f>Data1!P244</f>
        <v>71180799374.07814</v>
      </c>
      <c r="F246" s="32">
        <f t="shared" si="24"/>
        <v>71894709974.07814</v>
      </c>
      <c r="H246" s="39">
        <f t="shared" si="25"/>
        <v>1461.8274455116994</v>
      </c>
      <c r="I246" s="71">
        <f t="shared" si="23"/>
        <v>0.28112066259840374</v>
      </c>
      <c r="J246" s="54"/>
      <c r="K246" s="9"/>
      <c r="L246" s="8"/>
      <c r="V246" s="8"/>
    </row>
    <row r="247" spans="1:22">
      <c r="A247" t="s">
        <v>331</v>
      </c>
      <c r="B247" s="36">
        <f>Data2!AD249</f>
        <v>195918.33333333299</v>
      </c>
      <c r="C247" s="36">
        <f>Data3!N252</f>
        <v>1379551</v>
      </c>
      <c r="D247" s="32">
        <f t="shared" si="21"/>
        <v>197297884.33333299</v>
      </c>
      <c r="E247" s="8">
        <f>Data1!P245</f>
        <v>71529375801.570465</v>
      </c>
      <c r="F247" s="32">
        <f t="shared" si="24"/>
        <v>72246742321.570465</v>
      </c>
      <c r="H247" s="39">
        <f t="shared" si="25"/>
        <v>1464.7241163419726</v>
      </c>
      <c r="I247" s="71">
        <f t="shared" si="23"/>
        <v>0.28167771468114855</v>
      </c>
      <c r="J247" s="54"/>
      <c r="K247" s="9"/>
      <c r="L247" s="8"/>
      <c r="V247" s="8"/>
    </row>
    <row r="248" spans="1:22">
      <c r="A248" t="s">
        <v>332</v>
      </c>
      <c r="B248" s="36">
        <f>Data2!AD250</f>
        <v>196417.33333333299</v>
      </c>
      <c r="C248" s="36">
        <f>Data3!N253</f>
        <v>1368226</v>
      </c>
      <c r="D248" s="32">
        <f t="shared" si="21"/>
        <v>197785559.33333299</v>
      </c>
      <c r="E248" s="8">
        <f>Data1!P246</f>
        <v>71742439614.905884</v>
      </c>
      <c r="F248" s="32">
        <f t="shared" si="24"/>
        <v>72453917134.905884</v>
      </c>
      <c r="H248" s="39">
        <f t="shared" si="25"/>
        <v>1465.3024695862143</v>
      </c>
      <c r="I248" s="71">
        <f t="shared" si="23"/>
        <v>0.28178893645888736</v>
      </c>
      <c r="J248" s="54"/>
      <c r="K248" s="9">
        <v>2007</v>
      </c>
      <c r="L248" s="8">
        <f>AVERAGE(D245:D248)</f>
        <v>197012224.875</v>
      </c>
      <c r="M248" s="8">
        <f>AVERAGE(F245:F248)*4</f>
        <v>288589891506.50018</v>
      </c>
    </row>
    <row r="249" spans="1:22">
      <c r="A249" t="s">
        <v>333</v>
      </c>
      <c r="B249" s="36">
        <f>Data2!AD251</f>
        <v>195939.66666666666</v>
      </c>
      <c r="C249" s="36">
        <f>Data3!N254</f>
        <v>1373205</v>
      </c>
      <c r="D249" s="32">
        <f t="shared" si="21"/>
        <v>197312871.66666666</v>
      </c>
      <c r="E249" s="8">
        <f>Data1!P247</f>
        <v>71464726095.44957</v>
      </c>
      <c r="F249" s="32">
        <f t="shared" si="24"/>
        <v>72178792695.44957</v>
      </c>
      <c r="H249" s="39">
        <f t="shared" si="25"/>
        <v>1463.2353598783125</v>
      </c>
      <c r="I249" s="71">
        <f t="shared" si="23"/>
        <v>0.28139141536121393</v>
      </c>
      <c r="L249" s="8"/>
    </row>
    <row r="250" spans="1:22">
      <c r="A250" t="s">
        <v>334</v>
      </c>
      <c r="B250" s="36">
        <f>Data2!AD252</f>
        <v>196354.66666666666</v>
      </c>
      <c r="C250" s="36">
        <f>Data3!N255</f>
        <v>1385122</v>
      </c>
      <c r="D250" s="32">
        <f t="shared" si="21"/>
        <v>197739788.66666666</v>
      </c>
      <c r="E250" s="8">
        <f>Data1!P248</f>
        <v>71284688864.589294</v>
      </c>
      <c r="F250" s="32">
        <f t="shared" si="24"/>
        <v>72004952304.589294</v>
      </c>
      <c r="H250" s="39">
        <f t="shared" si="25"/>
        <v>1456.5597099118838</v>
      </c>
      <c r="I250" s="71">
        <f t="shared" si="23"/>
        <v>0.2801076365215161</v>
      </c>
      <c r="L250" s="8"/>
    </row>
    <row r="251" spans="1:22">
      <c r="A251" s="18" t="s">
        <v>342</v>
      </c>
      <c r="B251" s="36">
        <f>Data2!AD253</f>
        <v>196867</v>
      </c>
      <c r="C251" s="36">
        <f>Data3!N256</f>
        <v>1398167.3333333333</v>
      </c>
      <c r="D251" s="32">
        <f t="shared" si="21"/>
        <v>198265167.33333334</v>
      </c>
      <c r="E251" s="8">
        <f>Data1!P249</f>
        <v>70624158761.693924</v>
      </c>
      <c r="F251" s="32">
        <f t="shared" si="24"/>
        <v>71351205775.027252</v>
      </c>
      <c r="H251" s="39">
        <f t="shared" si="25"/>
        <v>1439.5106661387076</v>
      </c>
      <c r="I251" s="71">
        <f t="shared" si="23"/>
        <v>0.27682897425744379</v>
      </c>
      <c r="L251" s="8"/>
    </row>
    <row r="252" spans="1:22">
      <c r="A252" s="18" t="s">
        <v>343</v>
      </c>
      <c r="B252" s="36">
        <f>Data2!AD254</f>
        <v>197345</v>
      </c>
      <c r="C252" s="36">
        <f>Data3!N257</f>
        <v>1403993.3333333333</v>
      </c>
      <c r="D252" s="32">
        <f>B252*1000+C252</f>
        <v>198748993.33333334</v>
      </c>
      <c r="E252" s="8">
        <f>Data1!P250</f>
        <v>69467323405.380905</v>
      </c>
      <c r="F252" s="32">
        <f t="shared" si="24"/>
        <v>70197399938.714233</v>
      </c>
      <c r="H252" s="39">
        <f t="shared" si="25"/>
        <v>1412.7850161430936</v>
      </c>
      <c r="I252" s="71">
        <f t="shared" si="23"/>
        <v>0.27168942618136416</v>
      </c>
      <c r="J252" s="65"/>
      <c r="K252" s="9">
        <v>2008</v>
      </c>
      <c r="L252" s="8">
        <f>AVERAGE(D249:D252)</f>
        <v>198016705.25</v>
      </c>
      <c r="M252" s="8">
        <f>AVERAGE(F249:F252)*4</f>
        <v>285732350713.7804</v>
      </c>
    </row>
    <row r="253" spans="1:22">
      <c r="A253" s="18" t="s">
        <v>344</v>
      </c>
      <c r="B253" s="36">
        <f>Data2!AD255</f>
        <v>197190</v>
      </c>
      <c r="C253" s="36">
        <f>Data3!N258</f>
        <v>1411440.6666666667</v>
      </c>
      <c r="D253" s="32">
        <f>B253*1000+C253</f>
        <v>198601440.66666666</v>
      </c>
      <c r="E253" s="8">
        <f>Data1!P251</f>
        <v>68044230672.506172</v>
      </c>
      <c r="F253" s="32">
        <f t="shared" si="24"/>
        <v>68778179819.172836</v>
      </c>
      <c r="H253" s="39">
        <f t="shared" si="25"/>
        <v>1385.2503705571878</v>
      </c>
      <c r="I253" s="71">
        <f t="shared" si="23"/>
        <v>0.2663943020302284</v>
      </c>
    </row>
    <row r="254" spans="1:22">
      <c r="A254" s="18" t="s">
        <v>345</v>
      </c>
      <c r="B254" s="36">
        <f>Data2!AD256</f>
        <v>197548.33333333334</v>
      </c>
      <c r="C254" s="36">
        <f>Data3!N259</f>
        <v>1414253.3333333333</v>
      </c>
      <c r="D254" s="32">
        <f>B254*1000+C254</f>
        <v>198962586.66666669</v>
      </c>
      <c r="E254" s="8">
        <f>Data1!P252</f>
        <v>66487883230.874672</v>
      </c>
      <c r="F254" s="32">
        <f t="shared" si="24"/>
        <v>67223294964.208008</v>
      </c>
      <c r="H254" s="39">
        <f t="shared" si="25"/>
        <v>1351.476095891958</v>
      </c>
      <c r="I254" s="71">
        <f t="shared" si="23"/>
        <v>0.25989924920999191</v>
      </c>
    </row>
    <row r="255" spans="1:22">
      <c r="A255" s="18" t="s">
        <v>346</v>
      </c>
      <c r="B255" s="36">
        <f>Data2!AD257</f>
        <v>198032.66666666666</v>
      </c>
      <c r="C255" s="36">
        <f>Data3!N260</f>
        <v>1420305</v>
      </c>
      <c r="D255" s="32">
        <f>B255*1000+C255</f>
        <v>199452971.66666666</v>
      </c>
      <c r="E255" s="8">
        <f>Data1!P253</f>
        <v>64864775069.942871</v>
      </c>
      <c r="F255" s="32">
        <f t="shared" si="24"/>
        <v>65603333669.942871</v>
      </c>
      <c r="H255" s="39">
        <f>F255/D255*4</f>
        <v>1315.6652041180241</v>
      </c>
      <c r="I255" s="71">
        <f>H255/5200</f>
        <v>0.25301253925346617</v>
      </c>
    </row>
    <row r="256" spans="1:22">
      <c r="A256" s="18" t="s">
        <v>347</v>
      </c>
      <c r="B256" s="36">
        <f>Data2!AD258</f>
        <v>198442</v>
      </c>
      <c r="C256" s="36">
        <f>Data3!N261</f>
        <v>1423125</v>
      </c>
      <c r="D256" s="32">
        <f t="shared" ref="D256:D263" si="26">B256*1000+C256</f>
        <v>199865125</v>
      </c>
      <c r="E256" s="8">
        <f>Data1!P254</f>
        <v>65644303794.137962</v>
      </c>
      <c r="F256" s="32">
        <f t="shared" ref="F256:F263" si="27">E256+40*C256*13</f>
        <v>66384328794.137962</v>
      </c>
      <c r="H256" s="39">
        <f t="shared" ref="H256:H263" si="28">F256/D256*4</f>
        <v>1328.5825387323168</v>
      </c>
      <c r="I256" s="71">
        <f t="shared" ref="I256:I263" si="29">H256/5200</f>
        <v>0.2554966420639071</v>
      </c>
    </row>
    <row r="257" spans="1:11">
      <c r="A257" s="16" t="s">
        <v>602</v>
      </c>
      <c r="B257" s="36">
        <f>Data2!AD259</f>
        <v>198548.3333</v>
      </c>
      <c r="C257" s="36">
        <f>Data3!N262</f>
        <v>1428173</v>
      </c>
      <c r="D257" s="32">
        <f t="shared" si="26"/>
        <v>199976506.30000001</v>
      </c>
      <c r="E257" s="8">
        <f>Data1!P255</f>
        <v>65912251581.500015</v>
      </c>
      <c r="F257" s="32">
        <f t="shared" si="27"/>
        <v>66654901541.500015</v>
      </c>
      <c r="H257" s="39">
        <f t="shared" si="28"/>
        <v>1333.2546462534137</v>
      </c>
      <c r="I257" s="71">
        <f t="shared" si="29"/>
        <v>0.25639512427950262</v>
      </c>
    </row>
    <row r="258" spans="1:11">
      <c r="A258" s="16" t="s">
        <v>603</v>
      </c>
      <c r="B258" s="36">
        <f>Data2!AD260</f>
        <v>198896.3333</v>
      </c>
      <c r="C258" s="36">
        <f>Data3!N263</f>
        <v>1430501.3333333333</v>
      </c>
      <c r="D258" s="32">
        <f t="shared" si="26"/>
        <v>200326834.63333336</v>
      </c>
      <c r="E258" s="8">
        <f>Data1!P256</f>
        <v>66784647753.662651</v>
      </c>
      <c r="F258" s="32">
        <f t="shared" si="27"/>
        <v>67528508446.995987</v>
      </c>
      <c r="H258" s="39">
        <f t="shared" si="28"/>
        <v>1348.3667042530026</v>
      </c>
      <c r="I258" s="71">
        <f t="shared" si="29"/>
        <v>0.25930128927942359</v>
      </c>
    </row>
    <row r="259" spans="1:11">
      <c r="A259" s="16" t="s">
        <v>604</v>
      </c>
      <c r="B259" s="36">
        <f>Data2!AD261</f>
        <v>199311.6667</v>
      </c>
      <c r="C259" s="36">
        <f>Data3!N264</f>
        <v>1433927.6666666667</v>
      </c>
      <c r="D259" s="32">
        <f t="shared" si="26"/>
        <v>200745594.36666664</v>
      </c>
      <c r="E259" s="8">
        <f>Data1!P257</f>
        <v>66713715564.738487</v>
      </c>
      <c r="F259" s="32">
        <f t="shared" si="27"/>
        <v>67459357951.405151</v>
      </c>
      <c r="H259" s="39">
        <f t="shared" si="28"/>
        <v>1344.1761083571082</v>
      </c>
      <c r="I259" s="71">
        <f t="shared" si="29"/>
        <v>0.25849540545329003</v>
      </c>
    </row>
    <row r="260" spans="1:11">
      <c r="A260" s="16" t="s">
        <v>605</v>
      </c>
      <c r="B260" s="36">
        <f>Data2!AD262</f>
        <v>199736.6667</v>
      </c>
      <c r="C260" s="36">
        <f>Data3!N265</f>
        <v>1432450</v>
      </c>
      <c r="D260" s="32">
        <f t="shared" si="26"/>
        <v>201169116.69999999</v>
      </c>
      <c r="E260" s="8">
        <f>Data1!P258</f>
        <v>66634683730.965981</v>
      </c>
      <c r="F260" s="32">
        <f t="shared" si="27"/>
        <v>67379557730.965981</v>
      </c>
      <c r="H260" s="39">
        <f t="shared" si="28"/>
        <v>1339.7594787165656</v>
      </c>
      <c r="I260" s="71">
        <f t="shared" si="29"/>
        <v>0.25764605359933951</v>
      </c>
    </row>
    <row r="261" spans="1:11">
      <c r="A261" s="16" t="s">
        <v>606</v>
      </c>
      <c r="B261" s="36">
        <f>Data2!AD263</f>
        <v>199440</v>
      </c>
      <c r="C261" s="36">
        <f>Data3!N266</f>
        <v>1434495.3333333333</v>
      </c>
      <c r="D261" s="32">
        <f t="shared" si="26"/>
        <v>200874495.33333334</v>
      </c>
      <c r="E261" s="8">
        <f>Data1!P259</f>
        <v>66703484899.072807</v>
      </c>
      <c r="F261" s="32">
        <f t="shared" si="27"/>
        <v>67449422472.406143</v>
      </c>
      <c r="H261" s="39">
        <f t="shared" si="28"/>
        <v>1343.1157073570705</v>
      </c>
      <c r="I261" s="71">
        <f t="shared" si="29"/>
        <v>0.25829148218405201</v>
      </c>
    </row>
    <row r="262" spans="1:11">
      <c r="A262" s="16" t="s">
        <v>607</v>
      </c>
      <c r="B262" s="36">
        <f>Data2!AD264</f>
        <v>199802.3333</v>
      </c>
      <c r="C262" s="36">
        <f>Data3!N267</f>
        <v>1432811.6666666667</v>
      </c>
      <c r="D262" s="32">
        <f t="shared" si="26"/>
        <v>201235144.96666667</v>
      </c>
      <c r="E262" s="8">
        <f>Data1!P260</f>
        <v>66977780254.959846</v>
      </c>
      <c r="F262" s="32">
        <f t="shared" si="27"/>
        <v>67722842321.626511</v>
      </c>
      <c r="H262" s="39">
        <f t="shared" si="28"/>
        <v>1346.1434349918225</v>
      </c>
      <c r="I262" s="71">
        <f t="shared" si="29"/>
        <v>0.2588737374984274</v>
      </c>
    </row>
    <row r="263" spans="1:11">
      <c r="A263" s="16" t="s">
        <v>608</v>
      </c>
      <c r="B263" s="36">
        <f>Data2!AD265</f>
        <v>200087.6667</v>
      </c>
      <c r="C263" s="36">
        <f>Data3!N268</f>
        <v>1429980.6666666667</v>
      </c>
      <c r="D263" s="32">
        <f t="shared" si="26"/>
        <v>201517647.36666664</v>
      </c>
      <c r="E263" s="8">
        <f>Data1!P261</f>
        <v>67208345412.536797</v>
      </c>
      <c r="F263" s="32">
        <f t="shared" si="27"/>
        <v>67951935359.203461</v>
      </c>
      <c r="H263" s="39">
        <f t="shared" si="28"/>
        <v>1348.803665528372</v>
      </c>
      <c r="I263" s="71">
        <f t="shared" si="29"/>
        <v>0.2593853202939177</v>
      </c>
    </row>
    <row r="264" spans="1:11">
      <c r="A264" s="16" t="s">
        <v>609</v>
      </c>
      <c r="B264" s="36">
        <f>Data2!AD266</f>
        <v>200225.6667</v>
      </c>
      <c r="C264" s="36">
        <f>Data3!N269</f>
        <v>1422776.5</v>
      </c>
      <c r="D264" s="32">
        <f t="shared" ref="D264" si="30">B264*1000+C264</f>
        <v>201648443.19999999</v>
      </c>
      <c r="E264" s="8">
        <f>Data1!P262</f>
        <v>67697008698.935242</v>
      </c>
      <c r="F264" s="32">
        <f>E264+40*C264*13</f>
        <v>68436852478.935242</v>
      </c>
      <c r="H264" s="39">
        <f>F264/D264*4</f>
        <v>1357.5478469934499</v>
      </c>
      <c r="I264" s="71">
        <f t="shared" ref="I264" si="31">H264/5200</f>
        <v>0.26106689365258651</v>
      </c>
    </row>
    <row r="269" spans="1:11">
      <c r="K269" s="9"/>
    </row>
    <row r="272" spans="1:11">
      <c r="K272" s="9"/>
    </row>
    <row r="275" spans="11:11">
      <c r="K275" s="9"/>
    </row>
    <row r="278" spans="11:11">
      <c r="K278" s="9"/>
    </row>
    <row r="281" spans="11:11">
      <c r="K281" s="9"/>
    </row>
    <row r="284" spans="11:11">
      <c r="K284" s="9"/>
    </row>
    <row r="287" spans="11:11">
      <c r="K287" s="9"/>
    </row>
    <row r="290" spans="11:11">
      <c r="K290" s="9"/>
    </row>
    <row r="293" spans="11:11">
      <c r="K293" s="9"/>
    </row>
    <row r="296" spans="11:11">
      <c r="K296" s="9"/>
    </row>
    <row r="299" spans="11:11">
      <c r="K299" s="9"/>
    </row>
    <row r="302" spans="11:11">
      <c r="K302" s="9"/>
    </row>
    <row r="305" spans="11:11">
      <c r="K305" s="9"/>
    </row>
    <row r="308" spans="11:11">
      <c r="K308" s="9"/>
    </row>
    <row r="311" spans="11:11">
      <c r="K311" s="9"/>
    </row>
    <row r="314" spans="11:11">
      <c r="K314" s="9"/>
    </row>
    <row r="317" spans="11:11">
      <c r="K317" s="9"/>
    </row>
    <row r="320" spans="11:11">
      <c r="K320" s="9"/>
    </row>
    <row r="323" spans="11:11">
      <c r="K323" s="9"/>
    </row>
    <row r="326" spans="11:11">
      <c r="K326" s="9"/>
    </row>
    <row r="329" spans="11:11">
      <c r="K329" s="9"/>
    </row>
    <row r="332" spans="11:11">
      <c r="K332" s="9"/>
    </row>
    <row r="336" spans="11:11">
      <c r="K336" s="9"/>
    </row>
    <row r="340" spans="11:11">
      <c r="K340" s="9"/>
    </row>
    <row r="344" spans="11:11">
      <c r="K344" s="9"/>
    </row>
    <row r="348" spans="11:11">
      <c r="K348" s="9"/>
    </row>
    <row r="352" spans="11:11">
      <c r="K352" s="9"/>
    </row>
    <row r="356" spans="11:11">
      <c r="K356" s="9"/>
    </row>
    <row r="360" spans="11:11">
      <c r="K360" s="9"/>
    </row>
    <row r="364" spans="11:11">
      <c r="K364" s="9"/>
    </row>
    <row r="368" spans="11:11">
      <c r="K368" s="9"/>
    </row>
    <row r="372" spans="11:11">
      <c r="K372" s="9"/>
    </row>
    <row r="376" spans="11:11">
      <c r="K376" s="9"/>
    </row>
    <row r="380" spans="11:11">
      <c r="K380" s="9"/>
    </row>
    <row r="384" spans="11:11">
      <c r="K384" s="9"/>
    </row>
    <row r="388" spans="11:11">
      <c r="K388" s="9"/>
    </row>
    <row r="392" spans="11:11">
      <c r="K392" s="9"/>
    </row>
    <row r="396" spans="11:11">
      <c r="K396" s="9"/>
    </row>
    <row r="400" spans="11:11">
      <c r="K400" s="9"/>
    </row>
    <row r="404" spans="11:11">
      <c r="K404" s="9"/>
    </row>
    <row r="408" spans="11:11">
      <c r="K408" s="9"/>
    </row>
    <row r="412" spans="11:11">
      <c r="K412" s="9"/>
    </row>
    <row r="416" spans="11:11">
      <c r="K416" s="9"/>
    </row>
    <row r="420" spans="11:11">
      <c r="K420" s="9"/>
    </row>
    <row r="424" spans="11:11">
      <c r="K424" s="9"/>
    </row>
    <row r="428" spans="11:11">
      <c r="K428" s="9"/>
    </row>
    <row r="432" spans="11:11">
      <c r="K432" s="9"/>
    </row>
    <row r="436" spans="11:11">
      <c r="K436" s="9"/>
    </row>
    <row r="440" spans="11:11">
      <c r="K440" s="9"/>
    </row>
    <row r="444" spans="11:11">
      <c r="K444" s="9"/>
    </row>
    <row r="448" spans="11:11">
      <c r="K448" s="9"/>
    </row>
    <row r="452" spans="11:11">
      <c r="K452" s="9"/>
    </row>
    <row r="456" spans="11:11">
      <c r="K456" s="9"/>
    </row>
    <row r="460" spans="11:11">
      <c r="K460" s="9"/>
    </row>
    <row r="464" spans="11:11">
      <c r="K464" s="9"/>
    </row>
    <row r="468" spans="11:11">
      <c r="K468" s="9"/>
    </row>
    <row r="472" spans="11:11">
      <c r="K472" s="9"/>
    </row>
    <row r="476" spans="11:11">
      <c r="K476" s="9"/>
    </row>
    <row r="480" spans="11:11">
      <c r="K480" s="9"/>
    </row>
    <row r="484" spans="11:11">
      <c r="K484" s="9"/>
    </row>
    <row r="488" spans="11:11">
      <c r="K488" s="9"/>
    </row>
    <row r="492" spans="11:11">
      <c r="K492" s="9"/>
    </row>
    <row r="496" spans="11:11">
      <c r="K496" s="9"/>
    </row>
    <row r="500" spans="11:11">
      <c r="K500" s="9"/>
    </row>
    <row r="504" spans="11:11">
      <c r="K504" s="9"/>
    </row>
    <row r="508" spans="11:11">
      <c r="K508" s="9"/>
    </row>
    <row r="512" spans="11:11">
      <c r="K512" s="9"/>
    </row>
    <row r="516" spans="11:11">
      <c r="K516" s="9"/>
    </row>
    <row r="520" spans="11:11">
      <c r="K520" s="9"/>
    </row>
    <row r="524" spans="11:11">
      <c r="K524" s="9"/>
    </row>
    <row r="528" spans="11:11">
      <c r="K528" s="9"/>
    </row>
    <row r="532" spans="11:11">
      <c r="K532" s="9"/>
    </row>
    <row r="536" spans="11:11">
      <c r="K536" s="9"/>
    </row>
    <row r="540" spans="11:11">
      <c r="K540" s="9"/>
    </row>
    <row r="544" spans="11:11">
      <c r="K544" s="9"/>
    </row>
    <row r="548" spans="11:11">
      <c r="K548" s="9"/>
    </row>
    <row r="552" spans="11:11">
      <c r="K552" s="9"/>
    </row>
    <row r="556" spans="11:11">
      <c r="K556" s="9"/>
    </row>
    <row r="560" spans="11:11">
      <c r="K560" s="9"/>
    </row>
    <row r="564" spans="11:11">
      <c r="K564" s="9"/>
    </row>
    <row r="568" spans="11:11">
      <c r="K568" s="9"/>
    </row>
    <row r="572" spans="11:11">
      <c r="K572" s="9"/>
    </row>
    <row r="576" spans="11:11">
      <c r="K576" s="9"/>
    </row>
    <row r="580" spans="11:11">
      <c r="K580" s="9"/>
    </row>
    <row r="584" spans="11:11">
      <c r="K584" s="9"/>
    </row>
    <row r="588" spans="11:11">
      <c r="K588" s="9"/>
    </row>
    <row r="592" spans="11:11">
      <c r="K592" s="9"/>
    </row>
    <row r="596" spans="11:11">
      <c r="K596" s="9"/>
    </row>
    <row r="600" spans="11:11">
      <c r="K600" s="9"/>
    </row>
    <row r="604" spans="11:11">
      <c r="K604" s="9"/>
    </row>
    <row r="608" spans="11:11">
      <c r="K608" s="9"/>
    </row>
    <row r="612" spans="11:11">
      <c r="K612" s="9"/>
    </row>
    <row r="616" spans="11:11">
      <c r="K616" s="9"/>
    </row>
    <row r="620" spans="11:11">
      <c r="K620" s="9"/>
    </row>
    <row r="624" spans="11:11">
      <c r="K624" s="9"/>
    </row>
    <row r="628" spans="11:11">
      <c r="K628" s="9"/>
    </row>
    <row r="632" spans="11:11">
      <c r="K632" s="9"/>
    </row>
    <row r="636" spans="11:11">
      <c r="K636" s="9"/>
    </row>
    <row r="640" spans="11:11">
      <c r="K640" s="9"/>
    </row>
    <row r="644" spans="11:11">
      <c r="K644" s="9"/>
    </row>
    <row r="648" spans="11:11">
      <c r="K648" s="9"/>
    </row>
    <row r="652" spans="11:11">
      <c r="K652" s="9"/>
    </row>
    <row r="656" spans="11:11">
      <c r="K656" s="9"/>
    </row>
    <row r="660" spans="11:11">
      <c r="K660" s="9"/>
    </row>
    <row r="664" spans="11:11">
      <c r="K664" s="9"/>
    </row>
    <row r="668" spans="11:11">
      <c r="K668" s="9"/>
    </row>
    <row r="672" spans="11:11">
      <c r="K672" s="9"/>
    </row>
    <row r="676" spans="11:11">
      <c r="K676" s="9"/>
    </row>
    <row r="680" spans="11:11">
      <c r="K680" s="9"/>
    </row>
    <row r="684" spans="11:11">
      <c r="K684" s="9"/>
    </row>
    <row r="688" spans="11:11">
      <c r="K688" s="9"/>
    </row>
    <row r="692" spans="11:11">
      <c r="K692" s="9"/>
    </row>
    <row r="696" spans="11:11">
      <c r="K696" s="9"/>
    </row>
    <row r="700" spans="11:11">
      <c r="K700" s="9"/>
    </row>
    <row r="704" spans="11:11">
      <c r="K704" s="9"/>
    </row>
    <row r="708" spans="11:11">
      <c r="K708" s="9"/>
    </row>
    <row r="712" spans="11:11">
      <c r="K712" s="9"/>
    </row>
    <row r="716" spans="11:11">
      <c r="K716" s="9"/>
    </row>
    <row r="720" spans="11:11">
      <c r="K720" s="9"/>
    </row>
    <row r="724" spans="11:11">
      <c r="K724" s="9"/>
    </row>
    <row r="728" spans="11:11">
      <c r="K728" s="9"/>
    </row>
    <row r="732" spans="11:11">
      <c r="K732" s="9"/>
    </row>
    <row r="736" spans="11:11">
      <c r="K736" s="9"/>
    </row>
    <row r="740" spans="11:11">
      <c r="K740" s="9"/>
    </row>
    <row r="744" spans="11:11">
      <c r="K744" s="9"/>
    </row>
    <row r="748" spans="11:11">
      <c r="K748" s="9"/>
    </row>
    <row r="752" spans="11:11">
      <c r="K752" s="9"/>
    </row>
    <row r="756" spans="11:11">
      <c r="K756" s="9"/>
    </row>
    <row r="760" spans="11:11">
      <c r="K760" s="9"/>
    </row>
    <row r="764" spans="11:11">
      <c r="K764" s="9"/>
    </row>
    <row r="768" spans="11:11">
      <c r="K768" s="9"/>
    </row>
    <row r="772" spans="11:11">
      <c r="K772" s="9"/>
    </row>
    <row r="776" spans="11:11">
      <c r="K776" s="9"/>
    </row>
    <row r="780" spans="11:11">
      <c r="K780" s="9"/>
    </row>
    <row r="784" spans="11:11">
      <c r="K784" s="9"/>
    </row>
    <row r="788" spans="11:11">
      <c r="K788" s="9"/>
    </row>
    <row r="792" spans="11:11">
      <c r="K792" s="9"/>
    </row>
    <row r="796" spans="11:11">
      <c r="K796" s="9"/>
    </row>
    <row r="800" spans="11:11">
      <c r="K800" s="9"/>
    </row>
    <row r="804" spans="11:11">
      <c r="K804" s="9"/>
    </row>
    <row r="808" spans="11:11">
      <c r="K808" s="9"/>
    </row>
    <row r="812" spans="11:11">
      <c r="K812" s="9"/>
    </row>
    <row r="816" spans="11:11">
      <c r="K816" s="9"/>
    </row>
    <row r="65582" spans="3:3">
      <c r="C65582" s="36"/>
    </row>
  </sheetData>
  <sortState ref="V6:X252">
    <sortCondition ref="V6:V252"/>
  </sortState>
  <mergeCells count="4">
    <mergeCell ref="B3:F3"/>
    <mergeCell ref="L3:M3"/>
    <mergeCell ref="P3:Q3"/>
    <mergeCell ref="H5:I5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XFD842"/>
  <sheetViews>
    <sheetView workbookViewId="0">
      <pane xSplit="4" ySplit="4" topLeftCell="E760" activePane="bottomRight" state="frozen"/>
      <selection activeCell="M412" sqref="M412"/>
      <selection pane="topRight" activeCell="M412" sqref="M412"/>
      <selection pane="bottomLeft" activeCell="M412" sqref="M412"/>
      <selection pane="bottomRight" activeCell="E778" sqref="E778"/>
    </sheetView>
  </sheetViews>
  <sheetFormatPr defaultRowHeight="12.75"/>
  <cols>
    <col min="1" max="2" width="8.85546875" style="18" customWidth="1"/>
    <col min="3" max="4" width="18.7109375" style="20" customWidth="1"/>
    <col min="7" max="8" width="12.7109375" style="4" customWidth="1"/>
    <col min="9" max="11" width="9.140625" hidden="1" customWidth="1"/>
    <col min="12" max="12" width="9.140625" style="88" customWidth="1"/>
    <col min="13" max="13" width="9.5703125" bestFit="1" customWidth="1"/>
    <col min="14" max="14" width="12" bestFit="1" customWidth="1"/>
    <col min="15" max="15" width="12.7109375" bestFit="1" customWidth="1"/>
    <col min="16" max="16" width="24.7109375" style="4" customWidth="1"/>
    <col min="19" max="19" width="11.140625" customWidth="1"/>
    <col min="20" max="20" width="12.7109375" bestFit="1" customWidth="1"/>
    <col min="21" max="21" width="8.7109375" customWidth="1"/>
    <col min="23" max="23" width="10.140625" bestFit="1" customWidth="1"/>
    <col min="24" max="24" width="10.28515625" bestFit="1" customWidth="1"/>
    <col min="25" max="25" width="13.85546875" bestFit="1" customWidth="1"/>
  </cols>
  <sheetData>
    <row r="1" spans="1:27">
      <c r="A1" s="16"/>
      <c r="B1" s="16"/>
      <c r="C1" s="118" t="s">
        <v>219</v>
      </c>
      <c r="D1" s="118"/>
      <c r="E1" s="4"/>
      <c r="F1" s="4"/>
      <c r="N1" s="35"/>
      <c r="O1" s="35"/>
      <c r="P1" s="66"/>
      <c r="V1" s="4"/>
    </row>
    <row r="2" spans="1:27">
      <c r="A2" s="16"/>
      <c r="B2" s="16"/>
      <c r="C2" s="17"/>
      <c r="D2" s="17"/>
      <c r="E2" s="4"/>
      <c r="F2" s="4"/>
      <c r="V2" s="4"/>
    </row>
    <row r="3" spans="1:27" s="28" customFormat="1" ht="68.25" customHeight="1">
      <c r="A3" s="26"/>
      <c r="B3" s="26"/>
      <c r="C3" s="114" t="s">
        <v>596</v>
      </c>
      <c r="D3" s="117"/>
      <c r="E3" s="27"/>
      <c r="F3" s="27"/>
      <c r="G3" s="114" t="s">
        <v>244</v>
      </c>
      <c r="H3" s="115"/>
      <c r="L3" s="89"/>
      <c r="N3" s="114" t="s">
        <v>600</v>
      </c>
      <c r="O3" s="115"/>
      <c r="P3" s="27"/>
      <c r="S3" s="116" t="s">
        <v>210</v>
      </c>
      <c r="T3" s="116"/>
      <c r="V3" s="27"/>
      <c r="W3"/>
      <c r="Z3" s="22"/>
      <c r="AA3" s="22"/>
    </row>
    <row r="4" spans="1:27" s="22" customFormat="1" ht="57.6" customHeight="1">
      <c r="A4" s="21" t="s">
        <v>192</v>
      </c>
      <c r="B4" s="21" t="s">
        <v>196</v>
      </c>
      <c r="C4" s="19" t="s">
        <v>218</v>
      </c>
      <c r="D4" s="13" t="s">
        <v>217</v>
      </c>
      <c r="E4" s="11"/>
      <c r="F4" s="11"/>
      <c r="G4" s="11" t="s">
        <v>220</v>
      </c>
      <c r="H4" s="11" t="s">
        <v>221</v>
      </c>
      <c r="L4" s="90"/>
      <c r="N4" s="33" t="s">
        <v>246</v>
      </c>
      <c r="O4" s="33" t="s">
        <v>195</v>
      </c>
      <c r="P4" s="67" t="s">
        <v>245</v>
      </c>
      <c r="S4" s="2" t="s">
        <v>194</v>
      </c>
      <c r="T4" s="2" t="s">
        <v>195</v>
      </c>
      <c r="Y4"/>
      <c r="Z4"/>
      <c r="AA4"/>
    </row>
    <row r="5" spans="1:27" s="22" customFormat="1" ht="12.75" customHeight="1">
      <c r="A5" s="21">
        <v>1947</v>
      </c>
      <c r="B5" s="21">
        <v>7</v>
      </c>
      <c r="C5" s="80">
        <v>55274</v>
      </c>
      <c r="D5" s="81">
        <v>44.61</v>
      </c>
      <c r="E5" s="11">
        <v>1</v>
      </c>
      <c r="F5" t="s">
        <v>361</v>
      </c>
      <c r="G5" s="25">
        <f>IF(MIN(C5:C7)/AVERAGE(C5:C7)&lt;0.95,(3*AVERAGE(C5:C7)-MIN(C5:C7))/2,AVERAGE(C5:C7))</f>
        <v>55796</v>
      </c>
      <c r="H5" s="25">
        <f>IF(MIN(D5:D7)/AVERAGE(D5:D7)&lt;0.95,(3*AVERAGE(D5:D7)-MIN(D5:D7))/2,AVERAGE(D5:D7))</f>
        <v>44.403333333333336</v>
      </c>
      <c r="L5" s="90"/>
      <c r="M5" t="s">
        <v>361</v>
      </c>
      <c r="N5" s="48">
        <v>56344.684375999997</v>
      </c>
      <c r="O5" s="48">
        <v>44.621052712000001</v>
      </c>
      <c r="P5" s="36">
        <f>N5*O5*52/4*1000</f>
        <v>32684068710.572479</v>
      </c>
      <c r="Q5"/>
      <c r="R5" t="s">
        <v>361</v>
      </c>
      <c r="S5" s="106">
        <v>55796</v>
      </c>
      <c r="T5" s="48">
        <v>44.403333333333336</v>
      </c>
      <c r="U5"/>
      <c r="V5"/>
      <c r="W5" s="48"/>
      <c r="X5" s="48"/>
      <c r="Y5" s="36"/>
      <c r="Z5" s="48"/>
      <c r="AA5"/>
    </row>
    <row r="6" spans="1:27" s="22" customFormat="1" ht="12.75" customHeight="1">
      <c r="A6" s="21">
        <v>1947</v>
      </c>
      <c r="B6" s="21">
        <v>8</v>
      </c>
      <c r="C6" s="80">
        <v>55479</v>
      </c>
      <c r="D6" s="81">
        <v>44.2</v>
      </c>
      <c r="E6" s="11"/>
      <c r="F6" s="11"/>
      <c r="G6" s="10"/>
      <c r="H6" s="25"/>
      <c r="L6" s="90"/>
      <c r="M6" t="s">
        <v>362</v>
      </c>
      <c r="N6" s="48">
        <v>55712.861260999998</v>
      </c>
      <c r="O6" s="48">
        <v>43.155732954999998</v>
      </c>
      <c r="P6" s="36">
        <f t="shared" ref="P6:P50" si="0">N6*O6*52/4*1000</f>
        <v>31256281715.602848</v>
      </c>
      <c r="Q6"/>
      <c r="R6" t="s">
        <v>362</v>
      </c>
      <c r="S6" s="106">
        <v>56830.666666666664</v>
      </c>
      <c r="T6" s="48">
        <v>43.199999999999996</v>
      </c>
      <c r="U6"/>
      <c r="V6"/>
      <c r="W6" s="48"/>
      <c r="X6" s="48"/>
      <c r="Y6" s="36"/>
      <c r="Z6" s="48"/>
      <c r="AA6"/>
    </row>
    <row r="7" spans="1:27" s="22" customFormat="1" ht="12.75" customHeight="1">
      <c r="A7" s="21">
        <v>1947</v>
      </c>
      <c r="B7" s="21">
        <v>9</v>
      </c>
      <c r="C7" s="80">
        <v>56635</v>
      </c>
      <c r="D7" s="81">
        <v>44.4</v>
      </c>
      <c r="E7" s="11"/>
      <c r="F7" s="11"/>
      <c r="G7" s="10"/>
      <c r="H7" s="25"/>
      <c r="L7" s="90"/>
      <c r="M7" t="s">
        <v>363</v>
      </c>
      <c r="N7" s="48">
        <v>55965.820617999998</v>
      </c>
      <c r="O7" s="48">
        <v>42.912624524999998</v>
      </c>
      <c r="P7" s="36">
        <f t="shared" si="0"/>
        <v>31221323203.378582</v>
      </c>
      <c r="R7" t="s">
        <v>363</v>
      </c>
      <c r="S7" s="106">
        <v>54759</v>
      </c>
      <c r="T7" s="48">
        <v>42.333333333333336</v>
      </c>
      <c r="U7"/>
      <c r="V7"/>
      <c r="W7" s="48"/>
      <c r="X7" s="48"/>
      <c r="Y7" s="36"/>
      <c r="Z7" s="48"/>
      <c r="AA7"/>
    </row>
    <row r="8" spans="1:27" s="22" customFormat="1" ht="12.75" customHeight="1">
      <c r="A8" s="21">
        <v>1947</v>
      </c>
      <c r="B8" s="21">
        <v>10</v>
      </c>
      <c r="C8" s="80">
        <v>57481</v>
      </c>
      <c r="D8" s="81">
        <v>43.8</v>
      </c>
      <c r="E8" s="11">
        <v>2</v>
      </c>
      <c r="F8" s="11" t="s">
        <v>362</v>
      </c>
      <c r="G8" s="25">
        <f>IF(MIN(C8:C10)/AVERAGE(C8:C10)&lt;0.95,(3*AVERAGE(C8:C10)-MIN(C8:C10))/2,AVERAGE(C8:C10))</f>
        <v>56830.666666666664</v>
      </c>
      <c r="H8" s="25">
        <f>IF(MIN(D8:D10)/AVERAGE(D8:D10)&lt;0.95,(3*AVERAGE(D8:D10)-MIN(D8:D10))/2,AVERAGE(D8:D10))</f>
        <v>43.199999999999996</v>
      </c>
      <c r="L8" s="90"/>
      <c r="M8" t="s">
        <v>364</v>
      </c>
      <c r="N8" s="48">
        <v>56585.847539000002</v>
      </c>
      <c r="O8" s="48">
        <v>42.933100903000003</v>
      </c>
      <c r="P8" s="36">
        <f t="shared" si="0"/>
        <v>31582276726.957596</v>
      </c>
      <c r="R8" t="s">
        <v>364</v>
      </c>
      <c r="S8" s="106">
        <v>57247.333333333336</v>
      </c>
      <c r="T8" s="48">
        <v>43.666666666666664</v>
      </c>
      <c r="U8"/>
      <c r="V8"/>
      <c r="W8" s="48"/>
      <c r="X8" s="48"/>
      <c r="Y8" s="36"/>
      <c r="Z8" s="48"/>
      <c r="AA8"/>
    </row>
    <row r="9" spans="1:27" s="22" customFormat="1" ht="12.75" customHeight="1">
      <c r="A9" s="21">
        <v>1947</v>
      </c>
      <c r="B9" s="21">
        <v>11</v>
      </c>
      <c r="C9" s="80">
        <v>57021</v>
      </c>
      <c r="D9" s="81">
        <v>42.9</v>
      </c>
      <c r="E9" s="11"/>
      <c r="F9" s="11"/>
      <c r="G9" s="10"/>
      <c r="H9" s="25"/>
      <c r="L9" s="90"/>
      <c r="M9" t="s">
        <v>365</v>
      </c>
      <c r="N9" s="48">
        <v>57011.458203000002</v>
      </c>
      <c r="O9" s="48">
        <v>42.686185010000003</v>
      </c>
      <c r="P9" s="36">
        <f t="shared" si="0"/>
        <v>31636821483.060829</v>
      </c>
      <c r="R9" t="s">
        <v>365</v>
      </c>
      <c r="S9" s="106">
        <v>56400.666666666664</v>
      </c>
      <c r="T9" s="48">
        <v>42.5</v>
      </c>
      <c r="U9"/>
      <c r="V9"/>
      <c r="W9" s="48"/>
      <c r="X9" s="48"/>
      <c r="Y9" s="36"/>
      <c r="Z9" s="48"/>
      <c r="AA9"/>
    </row>
    <row r="10" spans="1:27" s="22" customFormat="1" ht="12.75" customHeight="1">
      <c r="A10" s="21">
        <v>1947</v>
      </c>
      <c r="B10" s="21">
        <v>12</v>
      </c>
      <c r="C10" s="80">
        <v>55990</v>
      </c>
      <c r="D10" s="81">
        <v>42.9</v>
      </c>
      <c r="E10" s="11"/>
      <c r="F10" s="11"/>
      <c r="G10" s="10"/>
      <c r="H10" s="25"/>
      <c r="L10" s="90"/>
      <c r="M10" t="s">
        <v>366</v>
      </c>
      <c r="N10" s="48">
        <v>56935.460025</v>
      </c>
      <c r="O10" s="48">
        <v>42.600797409000002</v>
      </c>
      <c r="P10" s="36">
        <f t="shared" si="0"/>
        <v>31531447972.872162</v>
      </c>
      <c r="R10" t="s">
        <v>366</v>
      </c>
      <c r="S10" s="106">
        <v>58102.333333333336</v>
      </c>
      <c r="T10" s="48">
        <v>42.633333333333333</v>
      </c>
      <c r="U10"/>
      <c r="V10"/>
      <c r="W10" s="48"/>
      <c r="X10" s="48"/>
      <c r="Y10" s="36"/>
      <c r="Z10" s="48"/>
      <c r="AA10"/>
    </row>
    <row r="11" spans="1:27" s="22" customFormat="1" ht="12.75" customHeight="1">
      <c r="A11" s="21">
        <v>1948</v>
      </c>
      <c r="B11" s="21">
        <v>1</v>
      </c>
      <c r="C11" s="80">
        <v>55112</v>
      </c>
      <c r="D11" s="81">
        <v>42.6</v>
      </c>
      <c r="E11" s="11">
        <v>3</v>
      </c>
      <c r="F11" s="22" t="s">
        <v>363</v>
      </c>
      <c r="G11" s="25">
        <f>IF(MIN(C11:C13)/AVERAGE(C11:C13)&lt;0.95,(3*AVERAGE(C11:C13)-MIN(C11:C13))/2,AVERAGE(C11:C13))</f>
        <v>54759</v>
      </c>
      <c r="H11" s="25">
        <f>IF(MIN(D11:D13)/AVERAGE(D11:D13)&lt;0.95,(3*AVERAGE(D11:D13)-MIN(D11:D13))/2,AVERAGE(D11:D13))</f>
        <v>42.333333333333336</v>
      </c>
      <c r="L11" s="90"/>
      <c r="M11" t="s">
        <v>367</v>
      </c>
      <c r="N11" s="48">
        <v>56572.464009000003</v>
      </c>
      <c r="O11" s="48">
        <v>42.360359389999999</v>
      </c>
      <c r="P11" s="36">
        <f t="shared" si="0"/>
        <v>31153588790.988049</v>
      </c>
      <c r="R11" t="s">
        <v>367</v>
      </c>
      <c r="S11" s="106">
        <v>55391</v>
      </c>
      <c r="T11" s="48">
        <v>41.800000000000004</v>
      </c>
      <c r="U11"/>
      <c r="V11"/>
      <c r="W11" s="48"/>
      <c r="X11" s="48"/>
      <c r="Y11" s="36"/>
      <c r="Z11" s="48"/>
      <c r="AA11"/>
    </row>
    <row r="12" spans="1:27" s="22" customFormat="1" ht="12.75" customHeight="1">
      <c r="A12" s="21">
        <v>1948</v>
      </c>
      <c r="B12" s="21">
        <v>2</v>
      </c>
      <c r="C12" s="80">
        <v>54020</v>
      </c>
      <c r="D12" s="81">
        <v>41.9</v>
      </c>
      <c r="E12" s="11"/>
      <c r="G12" s="10"/>
      <c r="H12" s="25"/>
      <c r="L12" s="90"/>
      <c r="M12" t="s">
        <v>368</v>
      </c>
      <c r="N12" s="48">
        <v>56226.343398999998</v>
      </c>
      <c r="O12" s="48">
        <v>42.569479645999998</v>
      </c>
      <c r="P12" s="36">
        <f t="shared" si="0"/>
        <v>31115840351.605576</v>
      </c>
      <c r="R12" t="s">
        <v>368</v>
      </c>
      <c r="S12" s="106">
        <v>56873.666666666664</v>
      </c>
      <c r="T12" s="48">
        <v>43.25333333333333</v>
      </c>
      <c r="U12"/>
      <c r="V12"/>
      <c r="W12" s="48"/>
      <c r="X12" s="48"/>
      <c r="Y12" s="36"/>
      <c r="Z12" s="48"/>
      <c r="AA12"/>
    </row>
    <row r="13" spans="1:27" s="22" customFormat="1" ht="12.75" customHeight="1">
      <c r="A13" s="21">
        <v>1948</v>
      </c>
      <c r="B13" s="21">
        <v>3</v>
      </c>
      <c r="C13" s="80">
        <v>55145</v>
      </c>
      <c r="D13" s="81">
        <v>42.5</v>
      </c>
      <c r="E13" s="11"/>
      <c r="G13" s="10"/>
      <c r="H13" s="25"/>
      <c r="L13" s="90"/>
      <c r="M13" t="s">
        <v>369</v>
      </c>
      <c r="N13" s="48">
        <v>55888.538127</v>
      </c>
      <c r="O13" s="48">
        <v>41.679382416999999</v>
      </c>
      <c r="P13" s="36">
        <f t="shared" si="0"/>
        <v>30282196793.190128</v>
      </c>
      <c r="R13" t="s">
        <v>369</v>
      </c>
      <c r="S13" s="106">
        <v>55215</v>
      </c>
      <c r="T13" s="48">
        <v>41.56666666666667</v>
      </c>
      <c r="U13"/>
      <c r="V13"/>
      <c r="W13" s="48"/>
      <c r="X13" s="48"/>
      <c r="Y13" s="36"/>
      <c r="Z13" s="48"/>
      <c r="AA13"/>
    </row>
    <row r="14" spans="1:27" s="22" customFormat="1" ht="12.75" customHeight="1">
      <c r="A14" s="21">
        <v>1948</v>
      </c>
      <c r="B14" s="21">
        <v>4</v>
      </c>
      <c r="C14" s="80">
        <v>56049</v>
      </c>
      <c r="D14" s="81">
        <v>43.4</v>
      </c>
      <c r="E14" s="11">
        <v>4</v>
      </c>
      <c r="F14" s="22" t="s">
        <v>364</v>
      </c>
      <c r="G14" s="25">
        <f>IF(MIN(C14:C16)/AVERAGE(C14:C16)&lt;0.95,(3*AVERAGE(C14:C16)-MIN(C14:C16))/2,AVERAGE(C14:C16))</f>
        <v>57247.333333333336</v>
      </c>
      <c r="H14" s="25">
        <f>IF(MIN(D14:D16)/AVERAGE(D14:D16)&lt;0.95,(3*AVERAGE(D14:D16)-MIN(D14:D16))/2,AVERAGE(D14:D16))</f>
        <v>43.666666666666664</v>
      </c>
      <c r="L14" s="90"/>
      <c r="M14" t="s">
        <v>396</v>
      </c>
      <c r="N14" s="48">
        <v>56065.170348</v>
      </c>
      <c r="O14" s="48">
        <v>41.804870809000001</v>
      </c>
      <c r="P14" s="36">
        <f t="shared" si="0"/>
        <v>30469363642.675327</v>
      </c>
      <c r="R14" t="s">
        <v>396</v>
      </c>
      <c r="S14" s="106">
        <v>57241.333333333336</v>
      </c>
      <c r="T14" s="48">
        <v>41.8</v>
      </c>
      <c r="U14"/>
      <c r="V14"/>
      <c r="W14" s="48"/>
      <c r="X14" s="48"/>
      <c r="Y14" s="36"/>
      <c r="Z14" s="48"/>
      <c r="AA14"/>
    </row>
    <row r="15" spans="1:27" s="22" customFormat="1" ht="12.75" customHeight="1">
      <c r="A15" s="21">
        <v>1948</v>
      </c>
      <c r="B15" s="21">
        <v>5</v>
      </c>
      <c r="C15" s="80">
        <v>56900</v>
      </c>
      <c r="D15" s="81">
        <v>43.4</v>
      </c>
      <c r="E15" s="11"/>
      <c r="G15" s="10"/>
      <c r="H15" s="25"/>
      <c r="L15" s="90"/>
      <c r="M15" t="s">
        <v>371</v>
      </c>
      <c r="N15" s="48">
        <v>56102.826195000001</v>
      </c>
      <c r="O15" s="48">
        <v>42.035610499999997</v>
      </c>
      <c r="P15" s="36">
        <f t="shared" si="0"/>
        <v>30658115148.468819</v>
      </c>
      <c r="R15" t="s">
        <v>371</v>
      </c>
      <c r="S15" s="106">
        <v>55018.333333333336</v>
      </c>
      <c r="T15" s="48">
        <v>41.5</v>
      </c>
      <c r="U15"/>
      <c r="V15"/>
      <c r="W15" s="48"/>
      <c r="X15" s="48"/>
      <c r="Y15" s="36"/>
      <c r="Z15" s="48"/>
      <c r="AA15"/>
    </row>
    <row r="16" spans="1:27" s="22" customFormat="1" ht="12.75" customHeight="1">
      <c r="A16" s="21">
        <v>1948</v>
      </c>
      <c r="B16" s="21">
        <v>6</v>
      </c>
      <c r="C16" s="80">
        <v>58793</v>
      </c>
      <c r="D16" s="81">
        <v>44.2</v>
      </c>
      <c r="E16" s="11"/>
      <c r="G16" s="10"/>
      <c r="H16" s="25"/>
      <c r="L16" s="90"/>
      <c r="M16" t="s">
        <v>372</v>
      </c>
      <c r="N16" s="48">
        <v>57352.084206</v>
      </c>
      <c r="O16" s="48">
        <v>41.960729790000002</v>
      </c>
      <c r="P16" s="36">
        <f t="shared" si="0"/>
        <v>31284959007.396809</v>
      </c>
      <c r="R16" t="s">
        <v>372</v>
      </c>
      <c r="S16" s="106">
        <v>57967</v>
      </c>
      <c r="T16" s="48">
        <v>42.533333333333331</v>
      </c>
      <c r="U16"/>
      <c r="V16"/>
      <c r="W16" s="48"/>
      <c r="X16" s="48"/>
      <c r="Y16" s="36"/>
      <c r="Z16" s="48"/>
      <c r="AA16"/>
    </row>
    <row r="17" spans="1:27" s="22" customFormat="1" ht="12.75" customHeight="1">
      <c r="A17" s="21">
        <v>1948</v>
      </c>
      <c r="B17" s="21">
        <v>7</v>
      </c>
      <c r="C17" s="80">
        <v>54924</v>
      </c>
      <c r="D17" s="81">
        <v>42.5</v>
      </c>
      <c r="E17" s="11">
        <v>5</v>
      </c>
      <c r="F17" s="22" t="s">
        <v>365</v>
      </c>
      <c r="G17" s="25">
        <f>IF(MIN(C17:C19)/AVERAGE(C17:C19)&lt;0.95,(3*AVERAGE(C17:C19)-MIN(C17:C19))/2,AVERAGE(C17:C19))</f>
        <v>56400.666666666664</v>
      </c>
      <c r="H17" s="25">
        <f>IF(MIN(D17:D19)/AVERAGE(D17:D19)&lt;0.95,(3*AVERAGE(D17:D19)-MIN(D17:D19))/2,AVERAGE(D17:D19))</f>
        <v>42.5</v>
      </c>
      <c r="L17" s="90"/>
      <c r="M17" t="s">
        <v>397</v>
      </c>
      <c r="N17" s="48">
        <v>57634.649110999999</v>
      </c>
      <c r="O17" s="48">
        <v>41.683227852000002</v>
      </c>
      <c r="P17" s="36">
        <f t="shared" si="0"/>
        <v>31231176743.830471</v>
      </c>
      <c r="R17" t="s">
        <v>397</v>
      </c>
      <c r="S17" s="106">
        <v>56867</v>
      </c>
      <c r="T17" s="48">
        <v>41.7</v>
      </c>
      <c r="U17"/>
      <c r="V17"/>
      <c r="W17" s="48"/>
      <c r="X17" s="48"/>
      <c r="Y17" s="36"/>
      <c r="Z17" s="48"/>
      <c r="AA17"/>
    </row>
    <row r="18" spans="1:27" s="22" customFormat="1" ht="12.75" customHeight="1">
      <c r="A18" s="21">
        <v>1948</v>
      </c>
      <c r="B18" s="21">
        <v>8</v>
      </c>
      <c r="C18" s="80">
        <v>56602</v>
      </c>
      <c r="D18" s="81">
        <v>44.1</v>
      </c>
      <c r="E18" s="11"/>
      <c r="G18" s="10"/>
      <c r="H18" s="25"/>
      <c r="L18" s="90"/>
      <c r="M18" t="s">
        <v>370</v>
      </c>
      <c r="N18" s="48">
        <v>58151.426019999999</v>
      </c>
      <c r="O18" s="48">
        <v>42.081464011999998</v>
      </c>
      <c r="P18" s="36">
        <f t="shared" si="0"/>
        <v>31812262836.992435</v>
      </c>
      <c r="R18" t="s">
        <v>370</v>
      </c>
      <c r="S18" s="106">
        <v>59386</v>
      </c>
      <c r="T18" s="48">
        <v>42.066666666666663</v>
      </c>
      <c r="U18"/>
      <c r="V18"/>
      <c r="W18" s="48"/>
      <c r="X18" s="48"/>
      <c r="Y18" s="36"/>
      <c r="Z18" s="48"/>
      <c r="AA18"/>
    </row>
    <row r="19" spans="1:27" s="22" customFormat="1" ht="12.75" customHeight="1">
      <c r="A19" s="21">
        <v>1948</v>
      </c>
      <c r="B19" s="21">
        <v>9</v>
      </c>
      <c r="C19" s="80">
        <v>57676</v>
      </c>
      <c r="D19" s="81">
        <v>40.9</v>
      </c>
      <c r="E19" s="11"/>
      <c r="G19" s="10"/>
      <c r="H19" s="25"/>
      <c r="L19" s="90"/>
      <c r="M19" t="s">
        <v>375</v>
      </c>
      <c r="N19" s="48">
        <v>58160.872993999998</v>
      </c>
      <c r="O19" s="48">
        <v>42.202632006999998</v>
      </c>
      <c r="P19" s="36">
        <f t="shared" si="0"/>
        <v>31909044962.2314</v>
      </c>
      <c r="R19" t="s">
        <v>375</v>
      </c>
      <c r="S19" s="106">
        <v>57152.333333333336</v>
      </c>
      <c r="T19" s="48">
        <v>41.633333333333333</v>
      </c>
      <c r="U19"/>
      <c r="V19"/>
      <c r="W19" s="48"/>
      <c r="X19" s="48"/>
      <c r="Y19" s="36"/>
      <c r="Z19" s="48"/>
      <c r="AA19"/>
    </row>
    <row r="20" spans="1:27" s="22" customFormat="1" ht="12.75" customHeight="1">
      <c r="A20" s="21">
        <v>1948</v>
      </c>
      <c r="B20" s="21">
        <v>10</v>
      </c>
      <c r="C20" s="80">
        <v>58412</v>
      </c>
      <c r="D20" s="81">
        <v>43.4</v>
      </c>
      <c r="E20" s="11">
        <v>6</v>
      </c>
      <c r="F20" s="22" t="s">
        <v>366</v>
      </c>
      <c r="G20" s="25">
        <f>IF(MIN(C20:C22)/AVERAGE(C20:C22)&lt;0.95,(3*AVERAGE(C20:C22)-MIN(C20:C22))/2,AVERAGE(C20:C22))</f>
        <v>58102.333333333336</v>
      </c>
      <c r="H20" s="25">
        <f>IF(MIN(D20:D22)/AVERAGE(D20:D22)&lt;0.95,(3*AVERAGE(D20:D22)-MIN(D20:D22))/2,AVERAGE(D20:D22))</f>
        <v>42.633333333333333</v>
      </c>
      <c r="L20" s="90"/>
      <c r="M20" t="s">
        <v>398</v>
      </c>
      <c r="N20" s="48">
        <v>58372.326036999999</v>
      </c>
      <c r="O20" s="48">
        <v>42.388903270999997</v>
      </c>
      <c r="P20" s="36">
        <f t="shared" si="0"/>
        <v>32166405467.113678</v>
      </c>
      <c r="R20" t="s">
        <v>398</v>
      </c>
      <c r="S20" s="106">
        <v>58935.333333333336</v>
      </c>
      <c r="T20" s="48">
        <v>42.833333333333336</v>
      </c>
      <c r="U20"/>
      <c r="V20"/>
      <c r="W20" s="48"/>
      <c r="X20" s="48"/>
      <c r="Y20" s="36"/>
      <c r="Z20" s="48"/>
      <c r="AA20"/>
    </row>
    <row r="21" spans="1:27" s="22" customFormat="1" ht="12.75" customHeight="1">
      <c r="A21" s="21">
        <v>1948</v>
      </c>
      <c r="B21" s="21">
        <v>11</v>
      </c>
      <c r="C21" s="80">
        <v>58144</v>
      </c>
      <c r="D21" s="81">
        <v>42</v>
      </c>
      <c r="E21" s="11"/>
      <c r="G21" s="10"/>
      <c r="H21" s="25"/>
      <c r="L21" s="90"/>
      <c r="M21" t="s">
        <v>373</v>
      </c>
      <c r="N21" s="48">
        <v>58421.465056000001</v>
      </c>
      <c r="O21" s="48">
        <v>43.509442999999997</v>
      </c>
      <c r="P21" s="36">
        <f t="shared" si="0"/>
        <v>33044510249.796806</v>
      </c>
      <c r="R21" t="s">
        <v>373</v>
      </c>
      <c r="S21" s="106">
        <v>57607.333333333336</v>
      </c>
      <c r="T21" s="48">
        <v>43.749999999999993</v>
      </c>
      <c r="U21"/>
      <c r="V21"/>
      <c r="W21" s="48"/>
      <c r="X21" s="48"/>
      <c r="Y21" s="36"/>
      <c r="Z21" s="48"/>
      <c r="AA21"/>
    </row>
    <row r="22" spans="1:27" s="22" customFormat="1" ht="12.75" customHeight="1">
      <c r="A22" s="21">
        <v>1948</v>
      </c>
      <c r="B22" s="21">
        <v>12</v>
      </c>
      <c r="C22" s="80">
        <v>57751</v>
      </c>
      <c r="D22" s="81">
        <v>42.5</v>
      </c>
      <c r="E22" s="11"/>
      <c r="G22" s="10"/>
      <c r="H22" s="25"/>
      <c r="L22" s="90"/>
      <c r="M22" t="s">
        <v>374</v>
      </c>
      <c r="N22" s="48">
        <v>58404.963323999997</v>
      </c>
      <c r="O22" s="48">
        <v>42.120801825999997</v>
      </c>
      <c r="P22" s="36">
        <f t="shared" si="0"/>
        <v>31980830515.725029</v>
      </c>
      <c r="R22" t="s">
        <v>374</v>
      </c>
      <c r="S22" s="106">
        <v>59604</v>
      </c>
      <c r="T22" s="48">
        <v>42.06666666666667</v>
      </c>
      <c r="U22"/>
      <c r="V22"/>
      <c r="W22" s="48"/>
      <c r="X22" s="48"/>
      <c r="Y22" s="36"/>
      <c r="Z22" s="48"/>
      <c r="AA22"/>
    </row>
    <row r="23" spans="1:27" s="22" customFormat="1" ht="12.75" customHeight="1">
      <c r="A23" s="21">
        <v>1949</v>
      </c>
      <c r="B23" s="21">
        <v>1</v>
      </c>
      <c r="C23" s="80">
        <v>55164</v>
      </c>
      <c r="D23" s="81">
        <v>41.7</v>
      </c>
      <c r="E23" s="11">
        <v>7</v>
      </c>
      <c r="F23" s="22" t="s">
        <v>367</v>
      </c>
      <c r="G23" s="25">
        <f>IF(MIN(C23:C25)/AVERAGE(C23:C25)&lt;0.95,(3*AVERAGE(C23:C25)-MIN(C23:C25))/2,AVERAGE(C23:C25))</f>
        <v>55391</v>
      </c>
      <c r="H23" s="25">
        <f>IF(MIN(D23:D25)/AVERAGE(D23:D25)&lt;0.95,(3*AVERAGE(D23:D25)-MIN(D23:D25))/2,AVERAGE(D23:D25))</f>
        <v>41.800000000000004</v>
      </c>
      <c r="L23" s="90"/>
      <c r="M23" t="s">
        <v>399</v>
      </c>
      <c r="N23" s="48">
        <v>58445.157520000001</v>
      </c>
      <c r="O23" s="48">
        <v>42.331478158000003</v>
      </c>
      <c r="P23" s="36">
        <f t="shared" si="0"/>
        <v>32162908816.983746</v>
      </c>
      <c r="R23" t="s">
        <v>399</v>
      </c>
      <c r="S23" s="106">
        <v>57564.666666666664</v>
      </c>
      <c r="T23" s="48">
        <v>41.699999999999996</v>
      </c>
      <c r="U23"/>
      <c r="V23"/>
      <c r="W23" s="48"/>
      <c r="X23" s="48"/>
      <c r="Y23" s="36"/>
      <c r="Z23" s="48"/>
      <c r="AA23"/>
    </row>
    <row r="24" spans="1:27" s="22" customFormat="1" ht="12.75" customHeight="1">
      <c r="A24" s="21">
        <v>1949</v>
      </c>
      <c r="B24" s="21">
        <v>2</v>
      </c>
      <c r="C24" s="80">
        <v>55177</v>
      </c>
      <c r="D24" s="81">
        <v>41.8</v>
      </c>
      <c r="E24" s="11"/>
      <c r="G24" s="10"/>
      <c r="H24" s="25"/>
      <c r="L24" s="90"/>
      <c r="M24" t="s">
        <v>376</v>
      </c>
      <c r="N24" s="48">
        <v>58178.737416999997</v>
      </c>
      <c r="O24" s="48">
        <v>42.226254367999999</v>
      </c>
      <c r="P24" s="36">
        <f t="shared" si="0"/>
        <v>31936712144.731171</v>
      </c>
      <c r="R24" t="s">
        <v>376</v>
      </c>
      <c r="S24" s="106">
        <v>58681.333333333336</v>
      </c>
      <c r="T24" s="48">
        <v>42.533333333333339</v>
      </c>
      <c r="U24"/>
      <c r="V24"/>
      <c r="W24" s="48"/>
      <c r="X24" s="48"/>
      <c r="Y24" s="36"/>
      <c r="Z24" s="48"/>
      <c r="AA24"/>
    </row>
    <row r="25" spans="1:27" s="22" customFormat="1" ht="12.75" customHeight="1">
      <c r="A25" s="21">
        <v>1949</v>
      </c>
      <c r="B25" s="21">
        <v>3</v>
      </c>
      <c r="C25" s="80">
        <v>55832</v>
      </c>
      <c r="D25" s="81">
        <v>41.9</v>
      </c>
      <c r="E25" s="11"/>
      <c r="G25" s="10"/>
      <c r="H25" s="25"/>
      <c r="L25" s="90"/>
      <c r="M25" t="s">
        <v>377</v>
      </c>
      <c r="N25" s="48">
        <v>58427.985517000001</v>
      </c>
      <c r="O25" s="48">
        <v>42.41446955</v>
      </c>
      <c r="P25" s="36">
        <f t="shared" si="0"/>
        <v>32216496163.522285</v>
      </c>
      <c r="R25" t="s">
        <v>377</v>
      </c>
      <c r="S25" s="106">
        <v>57594.666666666664</v>
      </c>
      <c r="T25" s="48">
        <v>42.9</v>
      </c>
      <c r="U25"/>
      <c r="V25"/>
      <c r="W25" s="48"/>
      <c r="X25" s="48"/>
      <c r="Y25" s="36"/>
      <c r="Z25" s="48"/>
      <c r="AA25"/>
    </row>
    <row r="26" spans="1:27" s="22" customFormat="1" ht="12.75" customHeight="1">
      <c r="A26" s="21">
        <v>1949</v>
      </c>
      <c r="B26" s="21">
        <v>4</v>
      </c>
      <c r="C26" s="80">
        <v>56159</v>
      </c>
      <c r="D26" s="81">
        <v>42.7</v>
      </c>
      <c r="E26" s="11">
        <v>8</v>
      </c>
      <c r="F26" s="22" t="s">
        <v>368</v>
      </c>
      <c r="G26" s="25">
        <f>IF(MIN(C26:C28)/AVERAGE(C26:C28)&lt;0.95,(3*AVERAGE(C26:C28)-MIN(C26:C28))/2,AVERAGE(C26:C28))</f>
        <v>56873.666666666664</v>
      </c>
      <c r="H26" s="25">
        <f>IF(MIN(D26:D28)/AVERAGE(D26:D28)&lt;0.95,(3*AVERAGE(D26:D28)-MIN(D26:D28))/2,AVERAGE(D26:D28))</f>
        <v>43.25333333333333</v>
      </c>
      <c r="L26" s="90"/>
      <c r="M26" t="s">
        <v>378</v>
      </c>
      <c r="N26" s="48">
        <v>58892.622304999997</v>
      </c>
      <c r="O26" s="48">
        <v>42.510255983999997</v>
      </c>
      <c r="P26" s="36">
        <f t="shared" si="0"/>
        <v>32546025846.809509</v>
      </c>
      <c r="R26" t="s">
        <v>378</v>
      </c>
      <c r="S26" s="106">
        <v>60066.666666666664</v>
      </c>
      <c r="T26" s="48">
        <v>42.4</v>
      </c>
      <c r="U26"/>
      <c r="V26"/>
      <c r="W26" s="48"/>
      <c r="X26" s="48"/>
      <c r="Y26" s="36"/>
      <c r="Z26" s="48"/>
      <c r="AA26"/>
    </row>
    <row r="27" spans="1:27" s="22" customFormat="1" ht="12.75" customHeight="1">
      <c r="A27" s="21">
        <v>1949</v>
      </c>
      <c r="B27" s="21">
        <v>5</v>
      </c>
      <c r="C27" s="80">
        <v>57010</v>
      </c>
      <c r="D27" s="81">
        <v>43.46</v>
      </c>
      <c r="E27" s="11"/>
      <c r="G27" s="10"/>
      <c r="H27" s="25"/>
      <c r="L27" s="90"/>
      <c r="M27" t="s">
        <v>379</v>
      </c>
      <c r="N27" s="48">
        <v>59560.623611000003</v>
      </c>
      <c r="O27" s="48">
        <v>42.128901163000002</v>
      </c>
      <c r="P27" s="36">
        <f t="shared" si="0"/>
        <v>32619907129.088024</v>
      </c>
      <c r="R27" t="s">
        <v>379</v>
      </c>
      <c r="S27" s="106">
        <v>58730.666666666664</v>
      </c>
      <c r="T27" s="48">
        <v>41.43333333333333</v>
      </c>
      <c r="U27"/>
      <c r="V27"/>
      <c r="W27" s="48"/>
      <c r="X27" s="48"/>
      <c r="Y27" s="36"/>
      <c r="Z27" s="48"/>
      <c r="AA27"/>
    </row>
    <row r="28" spans="1:27" s="22" customFormat="1" ht="12.75" customHeight="1">
      <c r="A28" s="21">
        <v>1949</v>
      </c>
      <c r="B28" s="21">
        <v>6</v>
      </c>
      <c r="C28" s="80">
        <v>57452</v>
      </c>
      <c r="D28" s="81">
        <v>43.6</v>
      </c>
      <c r="E28" s="11"/>
      <c r="G28" s="10"/>
      <c r="H28" s="25"/>
      <c r="L28" s="90"/>
      <c r="M28" t="s">
        <v>380</v>
      </c>
      <c r="N28" s="48">
        <v>59257.942650999998</v>
      </c>
      <c r="O28" s="48">
        <v>42.269983230000001</v>
      </c>
      <c r="P28" s="36">
        <f t="shared" si="0"/>
        <v>32562819147.326931</v>
      </c>
      <c r="R28" t="s">
        <v>380</v>
      </c>
      <c r="S28" s="106">
        <v>59763.333333333336</v>
      </c>
      <c r="T28" s="48">
        <v>42.466666666666661</v>
      </c>
      <c r="U28"/>
      <c r="V28"/>
      <c r="W28" s="48"/>
      <c r="X28" s="48"/>
      <c r="Y28" s="36"/>
      <c r="Z28" s="48"/>
      <c r="AA28"/>
    </row>
    <row r="29" spans="1:27" s="22" customFormat="1" ht="12.75" customHeight="1">
      <c r="A29" s="21">
        <v>1949</v>
      </c>
      <c r="B29" s="21">
        <v>7</v>
      </c>
      <c r="C29" s="80">
        <v>53286</v>
      </c>
      <c r="D29" s="81">
        <v>41.6</v>
      </c>
      <c r="E29" s="11">
        <v>9</v>
      </c>
      <c r="F29" s="22" t="s">
        <v>369</v>
      </c>
      <c r="G29" s="25">
        <f>IF(MIN(C29:C31)/AVERAGE(C29:C31)&lt;0.95,(3*AVERAGE(C29:C31)-MIN(C29:C31))/2,AVERAGE(C29:C31))</f>
        <v>55215</v>
      </c>
      <c r="H29" s="25">
        <f>IF(MIN(D29:D31)/AVERAGE(D29:D31)&lt;0.95,(3*AVERAGE(D29:D31)-MIN(D29:D31))/2,AVERAGE(D29:D31))</f>
        <v>41.56666666666667</v>
      </c>
      <c r="L29" s="91">
        <f>AVERAGE(D29:D30)</f>
        <v>42.45</v>
      </c>
      <c r="M29" t="s">
        <v>381</v>
      </c>
      <c r="N29" s="48">
        <v>59215.321182</v>
      </c>
      <c r="O29" s="48">
        <v>42.465720155</v>
      </c>
      <c r="P29" s="36">
        <f t="shared" si="0"/>
        <v>32690076356.642326</v>
      </c>
      <c r="R29" t="s">
        <v>381</v>
      </c>
      <c r="S29" s="106">
        <v>58362.666666666664</v>
      </c>
      <c r="T29" s="48">
        <v>43.2</v>
      </c>
      <c r="U29"/>
      <c r="V29"/>
      <c r="W29" s="48"/>
      <c r="X29" s="48"/>
      <c r="Y29" s="36"/>
      <c r="Z29" s="48"/>
      <c r="AA29"/>
    </row>
    <row r="30" spans="1:27" s="22" customFormat="1" ht="12.75" customHeight="1">
      <c r="A30" s="21">
        <v>1949</v>
      </c>
      <c r="B30" s="21">
        <v>8</v>
      </c>
      <c r="C30" s="80">
        <v>55426</v>
      </c>
      <c r="D30" s="81">
        <v>43.3</v>
      </c>
      <c r="E30" s="11"/>
      <c r="G30" s="10"/>
      <c r="H30" s="25"/>
      <c r="L30" s="90"/>
      <c r="M30" t="s">
        <v>400</v>
      </c>
      <c r="N30" s="48">
        <v>58842.024963000003</v>
      </c>
      <c r="O30" s="48">
        <v>41.948646539000002</v>
      </c>
      <c r="P30" s="36">
        <f t="shared" si="0"/>
        <v>32088462988.554722</v>
      </c>
      <c r="R30" t="s">
        <v>400</v>
      </c>
      <c r="S30" s="106">
        <v>59992.666666666664</v>
      </c>
      <c r="T30" s="48">
        <v>41.733333333333327</v>
      </c>
      <c r="U30"/>
      <c r="V30"/>
      <c r="W30" s="48"/>
      <c r="X30" s="48"/>
      <c r="Y30" s="36"/>
      <c r="Z30" s="48"/>
      <c r="AA30"/>
    </row>
    <row r="31" spans="1:27" s="22" customFormat="1" ht="12.75" customHeight="1">
      <c r="A31" s="21">
        <v>1949</v>
      </c>
      <c r="B31" s="21">
        <v>9</v>
      </c>
      <c r="C31" s="80">
        <v>56933</v>
      </c>
      <c r="D31" s="81">
        <v>39.799999999999997</v>
      </c>
      <c r="E31" s="11"/>
      <c r="G31" s="10"/>
      <c r="H31" s="25"/>
      <c r="L31" s="90"/>
      <c r="M31" t="s">
        <v>383</v>
      </c>
      <c r="N31" s="48">
        <v>58723.998228999997</v>
      </c>
      <c r="O31" s="48">
        <v>41.749156868999997</v>
      </c>
      <c r="P31" s="36">
        <f t="shared" si="0"/>
        <v>31871806382.486187</v>
      </c>
      <c r="R31" t="s">
        <v>383</v>
      </c>
      <c r="S31" s="106">
        <v>57898</v>
      </c>
      <c r="T31" s="48">
        <v>41.033333333333331</v>
      </c>
      <c r="U31"/>
      <c r="V31"/>
      <c r="W31" s="48"/>
      <c r="X31" s="48"/>
      <c r="Y31" s="36"/>
      <c r="Z31" s="48"/>
      <c r="AA31"/>
    </row>
    <row r="32" spans="1:27" s="22" customFormat="1" ht="12.75" customHeight="1">
      <c r="A32" s="21">
        <v>1949</v>
      </c>
      <c r="B32" s="21">
        <v>10</v>
      </c>
      <c r="C32" s="80">
        <v>56867</v>
      </c>
      <c r="D32" s="81">
        <v>42.2</v>
      </c>
      <c r="E32" s="11">
        <v>10</v>
      </c>
      <c r="F32" s="22" t="s">
        <v>396</v>
      </c>
      <c r="G32" s="25">
        <f>IF(MIN(C32:C34)/AVERAGE(C32:C34)&lt;0.95,(3*AVERAGE(C32:C34)-MIN(C32:C34))/2,AVERAGE(C32:C34))</f>
        <v>57241.333333333336</v>
      </c>
      <c r="H32" s="25">
        <f>IF(MIN(D32:D34)/AVERAGE(D32:D34)&lt;0.95,(3*AVERAGE(D32:D34)-MIN(D32:D34))/2,AVERAGE(D32:D34))</f>
        <v>41.8</v>
      </c>
      <c r="L32" s="90"/>
      <c r="M32" t="s">
        <v>384</v>
      </c>
      <c r="N32" s="48">
        <v>58269.520295000002</v>
      </c>
      <c r="O32" s="48">
        <v>41.693726495</v>
      </c>
      <c r="P32" s="36">
        <f t="shared" si="0"/>
        <v>31583154748.269566</v>
      </c>
      <c r="R32" t="s">
        <v>384</v>
      </c>
      <c r="S32" s="106">
        <v>58809.666666666664</v>
      </c>
      <c r="T32" s="48">
        <v>41.833333333333336</v>
      </c>
      <c r="U32"/>
      <c r="V32"/>
      <c r="W32" s="48"/>
      <c r="X32" s="48"/>
      <c r="Y32" s="36"/>
      <c r="Z32" s="48"/>
      <c r="AA32"/>
    </row>
    <row r="33" spans="1:27" s="22" customFormat="1" ht="12.75" customHeight="1">
      <c r="A33" s="21">
        <v>1949</v>
      </c>
      <c r="B33" s="21">
        <v>11</v>
      </c>
      <c r="C33" s="80">
        <v>57838</v>
      </c>
      <c r="D33" s="81">
        <v>41.4</v>
      </c>
      <c r="E33" s="11"/>
      <c r="G33" s="10"/>
      <c r="H33" s="25"/>
      <c r="L33" s="90"/>
      <c r="M33" t="s">
        <v>401</v>
      </c>
      <c r="N33" s="48">
        <v>57449.189124999997</v>
      </c>
      <c r="O33" s="48">
        <v>38.711432305000002</v>
      </c>
      <c r="P33" s="36">
        <f t="shared" si="0"/>
        <v>28911225145.264534</v>
      </c>
      <c r="R33" t="s">
        <v>401</v>
      </c>
      <c r="S33" s="106">
        <v>56609</v>
      </c>
      <c r="T33" s="48">
        <v>39.533333333333331</v>
      </c>
      <c r="U33"/>
      <c r="V33"/>
      <c r="W33" s="48"/>
      <c r="X33" s="48"/>
      <c r="Y33" s="36"/>
      <c r="Z33" s="48"/>
      <c r="AA33"/>
    </row>
    <row r="34" spans="1:27" s="22" customFormat="1" ht="12.75" customHeight="1">
      <c r="A34" s="21">
        <v>1949</v>
      </c>
      <c r="B34" s="21">
        <v>12</v>
      </c>
      <c r="C34" s="80">
        <v>57019</v>
      </c>
      <c r="D34" s="81">
        <v>41.8</v>
      </c>
      <c r="E34" s="11"/>
      <c r="G34" s="10"/>
      <c r="H34" s="25"/>
      <c r="L34" s="90"/>
      <c r="M34" t="s">
        <v>382</v>
      </c>
      <c r="N34" s="48">
        <v>58551.456422000003</v>
      </c>
      <c r="O34" s="48">
        <v>41.39911103</v>
      </c>
      <c r="P34" s="36">
        <f t="shared" si="0"/>
        <v>31511717189.973598</v>
      </c>
      <c r="R34" t="s">
        <v>382</v>
      </c>
      <c r="S34" s="106">
        <v>59705.666666666664</v>
      </c>
      <c r="T34" s="48">
        <v>41.1</v>
      </c>
      <c r="U34"/>
      <c r="V34"/>
      <c r="W34" s="48"/>
      <c r="X34" s="48"/>
      <c r="Y34" s="36"/>
      <c r="Z34" s="48"/>
      <c r="AA34"/>
    </row>
    <row r="35" spans="1:27" s="22" customFormat="1" ht="12.75" customHeight="1">
      <c r="A35" s="21">
        <v>1950</v>
      </c>
      <c r="B35" s="21">
        <v>1</v>
      </c>
      <c r="C35" s="80">
        <v>54831</v>
      </c>
      <c r="D35" s="81">
        <v>41.2</v>
      </c>
      <c r="E35" s="11">
        <v>11</v>
      </c>
      <c r="F35" s="22" t="s">
        <v>371</v>
      </c>
      <c r="G35" s="25">
        <f>IF(MIN(C35:C37)/AVERAGE(C35:C37)&lt;0.95,(3*AVERAGE(C35:C37)-MIN(C35:C37))/2,AVERAGE(C35:C37))</f>
        <v>55018.333333333336</v>
      </c>
      <c r="H35" s="25">
        <f>IF(MIN(D35:D37)/AVERAGE(D35:D37)&lt;0.95,(3*AVERAGE(D35:D37)-MIN(D35:D37))/2,AVERAGE(D35:D37))</f>
        <v>41.5</v>
      </c>
      <c r="L35" s="90"/>
      <c r="M35" t="s">
        <v>387</v>
      </c>
      <c r="N35" s="48">
        <v>58975.27663</v>
      </c>
      <c r="O35" s="48">
        <v>41.731906481999999</v>
      </c>
      <c r="P35" s="36">
        <f t="shared" si="0"/>
        <v>31994959477.952118</v>
      </c>
      <c r="R35" t="s">
        <v>387</v>
      </c>
      <c r="S35" s="106">
        <v>58077.666666666664</v>
      </c>
      <c r="T35" s="48">
        <v>40.999999999999993</v>
      </c>
      <c r="U35"/>
      <c r="V35"/>
      <c r="W35" s="48"/>
      <c r="X35" s="48"/>
      <c r="Y35" s="36"/>
      <c r="Z35" s="48"/>
      <c r="AA35"/>
    </row>
    <row r="36" spans="1:27" s="22" customFormat="1" ht="12.75" customHeight="1">
      <c r="A36" s="21">
        <v>1950</v>
      </c>
      <c r="B36" s="21">
        <v>2</v>
      </c>
      <c r="C36" s="80">
        <v>54693</v>
      </c>
      <c r="D36" s="81">
        <v>41.5</v>
      </c>
      <c r="E36" s="11"/>
      <c r="G36" s="10"/>
      <c r="H36" s="25"/>
      <c r="L36" s="90"/>
      <c r="M36" t="s">
        <v>402</v>
      </c>
      <c r="N36" s="48">
        <v>59864.139070999998</v>
      </c>
      <c r="O36" s="48">
        <v>41.519155321</v>
      </c>
      <c r="P36" s="36">
        <f t="shared" si="0"/>
        <v>32311610347.208313</v>
      </c>
      <c r="R36" t="s">
        <v>402</v>
      </c>
      <c r="S36" s="106">
        <v>60481</v>
      </c>
      <c r="T36" s="48">
        <v>41.633333333333333</v>
      </c>
      <c r="U36"/>
      <c r="V36"/>
      <c r="W36" s="48"/>
      <c r="X36" s="48"/>
      <c r="Y36" s="36"/>
      <c r="Z36" s="48"/>
      <c r="AA36"/>
    </row>
    <row r="37" spans="1:27" s="22" customFormat="1" ht="12.75" customHeight="1">
      <c r="A37" s="21">
        <v>1950</v>
      </c>
      <c r="B37" s="21">
        <v>3</v>
      </c>
      <c r="C37" s="80">
        <v>55531</v>
      </c>
      <c r="D37" s="81">
        <v>41.8</v>
      </c>
      <c r="E37" s="11"/>
      <c r="G37" s="10"/>
      <c r="H37" s="25"/>
      <c r="L37" s="90"/>
      <c r="M37" t="s">
        <v>385</v>
      </c>
      <c r="N37" s="48">
        <v>60747.419168</v>
      </c>
      <c r="O37" s="48">
        <v>41.634550269999998</v>
      </c>
      <c r="P37" s="36">
        <f t="shared" si="0"/>
        <v>32879489202.597149</v>
      </c>
      <c r="R37" t="s">
        <v>385</v>
      </c>
      <c r="S37" s="106">
        <v>59870.333333333336</v>
      </c>
      <c r="T37" s="48">
        <v>42.6</v>
      </c>
      <c r="U37"/>
      <c r="V37"/>
      <c r="W37" s="48"/>
      <c r="X37" s="48"/>
      <c r="Y37" s="36"/>
      <c r="Z37" s="48"/>
      <c r="AA37"/>
    </row>
    <row r="38" spans="1:27" s="22" customFormat="1" ht="12.75" customHeight="1">
      <c r="A38" s="21">
        <v>1950</v>
      </c>
      <c r="B38" s="21">
        <v>4</v>
      </c>
      <c r="C38" s="80">
        <v>56822</v>
      </c>
      <c r="D38" s="81">
        <v>41.7</v>
      </c>
      <c r="E38" s="11">
        <v>12</v>
      </c>
      <c r="F38" s="22" t="s">
        <v>372</v>
      </c>
      <c r="G38" s="25">
        <f>IF(MIN(C38:C40)/AVERAGE(C38:C40)&lt;0.95,(3*AVERAGE(C38:C40)-MIN(C38:C40))/2,AVERAGE(C38:C40))</f>
        <v>57967</v>
      </c>
      <c r="H38" s="25">
        <f>IF(MIN(D38:D40)/AVERAGE(D38:D40)&lt;0.95,(3*AVERAGE(D38:D40)-MIN(D38:D40))/2,AVERAGE(D38:D40))</f>
        <v>42.533333333333331</v>
      </c>
      <c r="L38" s="90"/>
      <c r="M38" t="s">
        <v>386</v>
      </c>
      <c r="N38" s="48">
        <v>61407.54118</v>
      </c>
      <c r="O38" s="48">
        <v>41.569234897000001</v>
      </c>
      <c r="P38" s="36">
        <f t="shared" si="0"/>
        <v>33184638548.862064</v>
      </c>
      <c r="R38" t="s">
        <v>386</v>
      </c>
      <c r="S38" s="106">
        <v>62619</v>
      </c>
      <c r="T38" s="48">
        <v>41.233333333333334</v>
      </c>
      <c r="U38"/>
      <c r="V38"/>
      <c r="W38" s="48"/>
      <c r="X38" s="48"/>
      <c r="Y38" s="36"/>
      <c r="Z38" s="48"/>
      <c r="AA38"/>
    </row>
    <row r="39" spans="1:27" s="22" customFormat="1" ht="12.75" customHeight="1">
      <c r="A39" s="21">
        <v>1950</v>
      </c>
      <c r="B39" s="21">
        <v>5</v>
      </c>
      <c r="C39" s="80">
        <v>58007</v>
      </c>
      <c r="D39" s="81">
        <v>42.5</v>
      </c>
      <c r="E39" s="11"/>
      <c r="G39" s="10"/>
      <c r="H39" s="25"/>
      <c r="L39" s="90"/>
      <c r="M39" t="s">
        <v>403</v>
      </c>
      <c r="N39" s="48">
        <v>61480.918336000002</v>
      </c>
      <c r="O39" s="48">
        <v>41.428766478</v>
      </c>
      <c r="P39" s="36">
        <f t="shared" si="0"/>
        <v>33112021911.736721</v>
      </c>
      <c r="R39" t="s">
        <v>403</v>
      </c>
      <c r="S39" s="106">
        <v>60468</v>
      </c>
      <c r="T39" s="48">
        <v>40.666666666666664</v>
      </c>
      <c r="U39"/>
      <c r="V39"/>
      <c r="W39" s="48"/>
      <c r="X39" s="48"/>
      <c r="Y39" s="36"/>
      <c r="Z39" s="48"/>
      <c r="AA39"/>
    </row>
    <row r="40" spans="1:27" s="22" customFormat="1" ht="12.75" customHeight="1">
      <c r="A40" s="21">
        <v>1950</v>
      </c>
      <c r="B40" s="21">
        <v>6</v>
      </c>
      <c r="C40" s="80">
        <v>59072</v>
      </c>
      <c r="D40" s="81">
        <v>43.4</v>
      </c>
      <c r="E40" s="11"/>
      <c r="G40" s="10"/>
      <c r="H40" s="25"/>
      <c r="L40" s="90"/>
      <c r="M40" t="s">
        <v>388</v>
      </c>
      <c r="N40" s="48">
        <v>61856.392441000004</v>
      </c>
      <c r="O40" s="48">
        <v>41.561910503999997</v>
      </c>
      <c r="P40" s="36">
        <f t="shared" si="0"/>
        <v>33421308007.530872</v>
      </c>
      <c r="R40" t="s">
        <v>388</v>
      </c>
      <c r="S40" s="106">
        <v>62571</v>
      </c>
      <c r="T40" s="48">
        <v>41.7</v>
      </c>
      <c r="U40"/>
      <c r="V40"/>
      <c r="W40" s="48"/>
      <c r="X40" s="48"/>
      <c r="Y40" s="36"/>
      <c r="Z40" s="48"/>
      <c r="AA40"/>
    </row>
    <row r="41" spans="1:27" s="22" customFormat="1" ht="12.75" customHeight="1">
      <c r="A41" s="21">
        <v>1950</v>
      </c>
      <c r="B41" s="21">
        <v>7</v>
      </c>
      <c r="C41" s="80">
        <v>54205</v>
      </c>
      <c r="D41" s="81">
        <v>39.9</v>
      </c>
      <c r="E41" s="11">
        <v>13</v>
      </c>
      <c r="F41" s="22" t="s">
        <v>397</v>
      </c>
      <c r="G41" s="25">
        <f>IF(MIN(C41:C43)/AVERAGE(C41:C43)&lt;0.95,(3*AVERAGE(C41:C43)-MIN(C41:C43))/2,AVERAGE(C41:C43))</f>
        <v>56867</v>
      </c>
      <c r="H41" s="25">
        <f>IF(MIN(D41:D43)/AVERAGE(D41:D43)&lt;0.95,(3*AVERAGE(D41:D43)-MIN(D41:D43))/2,AVERAGE(D41:D43))</f>
        <v>41.7</v>
      </c>
      <c r="L41" s="90"/>
      <c r="M41" t="s">
        <v>389</v>
      </c>
      <c r="N41" s="48">
        <v>61953.111351</v>
      </c>
      <c r="O41" s="48">
        <v>41.504160868</v>
      </c>
      <c r="P41" s="36">
        <f t="shared" si="0"/>
        <v>33427054697.205273</v>
      </c>
      <c r="R41" t="s">
        <v>389</v>
      </c>
      <c r="S41" s="106">
        <v>61052</v>
      </c>
      <c r="T41" s="48">
        <v>42.466666666666661</v>
      </c>
      <c r="U41"/>
      <c r="V41"/>
      <c r="W41" s="48"/>
      <c r="X41" s="48"/>
      <c r="Y41" s="36"/>
      <c r="Z41" s="48"/>
      <c r="AA41"/>
    </row>
    <row r="42" spans="1:27" s="22" customFormat="1" ht="12.75" customHeight="1">
      <c r="A42" s="21">
        <v>1950</v>
      </c>
      <c r="B42" s="21">
        <v>8</v>
      </c>
      <c r="C42" s="80">
        <v>57901</v>
      </c>
      <c r="D42" s="81">
        <v>43.5</v>
      </c>
      <c r="E42" s="11"/>
      <c r="G42" s="10"/>
      <c r="H42" s="25"/>
      <c r="L42" s="90"/>
      <c r="M42" t="s">
        <v>390</v>
      </c>
      <c r="N42" s="48">
        <v>61978.913887000002</v>
      </c>
      <c r="O42" s="48">
        <v>41.429368142000001</v>
      </c>
      <c r="P42" s="36">
        <f t="shared" si="0"/>
        <v>33380714126.055912</v>
      </c>
      <c r="R42" t="s">
        <v>390</v>
      </c>
      <c r="S42" s="106">
        <v>63181.666666666664</v>
      </c>
      <c r="T42" s="48">
        <v>41.1</v>
      </c>
      <c r="U42"/>
      <c r="V42"/>
      <c r="W42" s="48"/>
      <c r="X42" s="48"/>
      <c r="Y42" s="36"/>
      <c r="Z42" s="48"/>
      <c r="AA42"/>
    </row>
    <row r="43" spans="1:27" s="22" customFormat="1" ht="12.75" customHeight="1">
      <c r="A43" s="21">
        <v>1950</v>
      </c>
      <c r="B43" s="21">
        <v>9</v>
      </c>
      <c r="C43" s="80">
        <v>58495</v>
      </c>
      <c r="D43" s="81">
        <v>38.5</v>
      </c>
      <c r="E43" s="11"/>
      <c r="G43" s="10"/>
      <c r="H43" s="25"/>
      <c r="L43" s="90"/>
      <c r="M43" t="s">
        <v>391</v>
      </c>
      <c r="N43" s="48">
        <v>62303.409422999997</v>
      </c>
      <c r="O43" s="48">
        <v>41.321680620999999</v>
      </c>
      <c r="P43" s="36">
        <f t="shared" si="0"/>
        <v>33468260615.095898</v>
      </c>
      <c r="R43" t="s">
        <v>391</v>
      </c>
      <c r="S43" s="106">
        <v>61241.333333333336</v>
      </c>
      <c r="T43" s="48">
        <v>40.533333333333339</v>
      </c>
      <c r="U43"/>
      <c r="V43"/>
      <c r="W43" s="48"/>
      <c r="X43" s="48"/>
      <c r="Y43" s="36"/>
      <c r="Z43" s="48"/>
      <c r="AA43"/>
    </row>
    <row r="44" spans="1:27" s="22" customFormat="1" ht="12.75" customHeight="1">
      <c r="A44" s="21">
        <v>1950</v>
      </c>
      <c r="B44" s="21">
        <v>10</v>
      </c>
      <c r="C44" s="80">
        <v>60145</v>
      </c>
      <c r="D44" s="81">
        <v>42.7</v>
      </c>
      <c r="E44" s="11">
        <v>14</v>
      </c>
      <c r="F44" s="22" t="s">
        <v>370</v>
      </c>
      <c r="G44" s="25">
        <f>IF(MIN(C44:C46)/AVERAGE(C44:C46)&lt;0.95,(3*AVERAGE(C44:C46)-MIN(C44:C46))/2,AVERAGE(C44:C46))</f>
        <v>59386</v>
      </c>
      <c r="H44" s="25">
        <f>IF(MIN(D44:D46)/AVERAGE(D44:D46)&lt;0.95,(3*AVERAGE(D44:D46)-MIN(D44:D46))/2,AVERAGE(D44:D46))</f>
        <v>42.066666666666663</v>
      </c>
      <c r="L44" s="90"/>
      <c r="M44" t="s">
        <v>392</v>
      </c>
      <c r="N44" s="48">
        <v>62103.662864999998</v>
      </c>
      <c r="O44" s="48">
        <v>41.102213241999998</v>
      </c>
      <c r="P44" s="36">
        <f t="shared" si="0"/>
        <v>33183773924.424583</v>
      </c>
      <c r="R44" t="s">
        <v>392</v>
      </c>
      <c r="S44" s="106">
        <v>62902.333333333336</v>
      </c>
      <c r="T44" s="48">
        <v>41.266666666666666</v>
      </c>
      <c r="U44"/>
      <c r="V44"/>
      <c r="W44" s="48"/>
      <c r="X44" s="48"/>
      <c r="Y44" s="36"/>
      <c r="Z44" s="48"/>
      <c r="AA44"/>
    </row>
    <row r="45" spans="1:27" s="22" customFormat="1" ht="12.75" customHeight="1">
      <c r="A45" s="21">
        <v>1950</v>
      </c>
      <c r="B45" s="21">
        <v>11</v>
      </c>
      <c r="C45" s="80">
        <v>59681</v>
      </c>
      <c r="D45" s="81">
        <v>41.9</v>
      </c>
      <c r="E45" s="11"/>
      <c r="G45" s="10"/>
      <c r="H45" s="25"/>
      <c r="L45" s="90"/>
      <c r="M45" t="s">
        <v>393</v>
      </c>
      <c r="N45" s="48">
        <v>62091.819482999999</v>
      </c>
      <c r="O45" s="48">
        <v>40.987157947999997</v>
      </c>
      <c r="P45" s="36">
        <f t="shared" si="0"/>
        <v>33084573761.569519</v>
      </c>
      <c r="R45" t="s">
        <v>393</v>
      </c>
      <c r="S45" s="106">
        <v>61147</v>
      </c>
      <c r="T45" s="48">
        <v>41.93333333333333</v>
      </c>
      <c r="U45"/>
      <c r="V45"/>
      <c r="W45" s="48"/>
      <c r="X45" s="48"/>
      <c r="Y45" s="36"/>
      <c r="Z45" s="48"/>
      <c r="AA45"/>
    </row>
    <row r="46" spans="1:27" s="22" customFormat="1" ht="12.75" customHeight="1">
      <c r="A46" s="21">
        <v>1950</v>
      </c>
      <c r="B46" s="21">
        <v>12</v>
      </c>
      <c r="C46" s="80">
        <v>58332</v>
      </c>
      <c r="D46" s="81">
        <v>41.6</v>
      </c>
      <c r="E46" s="11"/>
      <c r="G46" s="10"/>
      <c r="H46" s="25"/>
      <c r="L46" s="90"/>
      <c r="M46" t="s">
        <v>404</v>
      </c>
      <c r="N46" s="48">
        <v>61497.768647999997</v>
      </c>
      <c r="O46" s="48">
        <v>40.685549713999997</v>
      </c>
      <c r="P46" s="36">
        <f t="shared" si="0"/>
        <v>32526916807.167568</v>
      </c>
      <c r="R46" t="s">
        <v>404</v>
      </c>
      <c r="S46" s="106">
        <v>62682.666666666664</v>
      </c>
      <c r="T46" s="48">
        <v>40.366666666666667</v>
      </c>
      <c r="U46"/>
      <c r="V46"/>
      <c r="W46" s="48"/>
      <c r="X46" s="48"/>
      <c r="Y46" s="36"/>
      <c r="Z46" s="48"/>
      <c r="AA46"/>
    </row>
    <row r="47" spans="1:27" s="22" customFormat="1" ht="12.75" customHeight="1">
      <c r="A47" s="21">
        <v>1951</v>
      </c>
      <c r="B47" s="21">
        <v>1</v>
      </c>
      <c r="C47" s="80">
        <v>56987</v>
      </c>
      <c r="D47" s="81">
        <v>41.6</v>
      </c>
      <c r="E47" s="11">
        <v>15</v>
      </c>
      <c r="F47" s="22" t="s">
        <v>375</v>
      </c>
      <c r="G47" s="25">
        <f>IF(MIN(C47:C49)/AVERAGE(C47:C49)&lt;0.95,(3*AVERAGE(C47:C49)-MIN(C47:C49))/2,AVERAGE(C47:C49))</f>
        <v>57152.333333333336</v>
      </c>
      <c r="H47" s="25">
        <f>IF(MIN(D47:D49)/AVERAGE(D47:D49)&lt;0.95,(3*AVERAGE(D47:D49)-MIN(D47:D49))/2,AVERAGE(D47:D49))</f>
        <v>41.633333333333333</v>
      </c>
      <c r="L47" s="90"/>
      <c r="M47" t="s">
        <v>394</v>
      </c>
      <c r="N47" s="48">
        <v>60829.859836000003</v>
      </c>
      <c r="O47" s="48">
        <v>40.500553840000002</v>
      </c>
      <c r="P47" s="36">
        <f t="shared" si="0"/>
        <v>32027359173.778435</v>
      </c>
      <c r="R47" t="s">
        <v>394</v>
      </c>
      <c r="S47" s="106">
        <v>59756.666666666664</v>
      </c>
      <c r="T47" s="48">
        <v>39.699999999999996</v>
      </c>
      <c r="U47"/>
      <c r="V47"/>
      <c r="W47" s="48"/>
      <c r="X47" s="48"/>
      <c r="Y47" s="36"/>
      <c r="Z47" s="48"/>
      <c r="AA47"/>
    </row>
    <row r="48" spans="1:27" s="22" customFormat="1" ht="12.75" customHeight="1">
      <c r="A48" s="21">
        <v>1951</v>
      </c>
      <c r="B48" s="21">
        <v>2</v>
      </c>
      <c r="C48" s="80">
        <v>56532</v>
      </c>
      <c r="D48" s="81">
        <v>41.4</v>
      </c>
      <c r="E48" s="11"/>
      <c r="G48" s="10"/>
      <c r="H48" s="25"/>
      <c r="L48" s="90"/>
      <c r="M48" t="s">
        <v>395</v>
      </c>
      <c r="N48" s="48">
        <v>60578.663387000001</v>
      </c>
      <c r="O48" s="48">
        <v>40.498325139000002</v>
      </c>
      <c r="P48" s="36">
        <f t="shared" si="0"/>
        <v>31893347282.325893</v>
      </c>
      <c r="R48" t="s">
        <v>395</v>
      </c>
      <c r="S48" s="106">
        <v>61475</v>
      </c>
      <c r="T48" s="48">
        <v>40.699999999999996</v>
      </c>
      <c r="U48"/>
      <c r="V48"/>
      <c r="W48" s="48"/>
      <c r="X48" s="48"/>
      <c r="Y48" s="36"/>
      <c r="Z48" s="48"/>
      <c r="AA48"/>
    </row>
    <row r="49" spans="1:27" s="22" customFormat="1" ht="12.75" customHeight="1">
      <c r="A49" s="21">
        <v>1951</v>
      </c>
      <c r="B49" s="21">
        <v>3</v>
      </c>
      <c r="C49" s="80">
        <v>57938</v>
      </c>
      <c r="D49" s="81">
        <v>41.9</v>
      </c>
      <c r="E49" s="11"/>
      <c r="G49" s="10"/>
      <c r="H49" s="25"/>
      <c r="L49" s="90"/>
      <c r="M49" t="s">
        <v>405</v>
      </c>
      <c r="N49" s="48">
        <v>60756.966985999999</v>
      </c>
      <c r="O49" s="48">
        <v>40.418855663000002</v>
      </c>
      <c r="P49" s="36">
        <f t="shared" si="0"/>
        <v>31924452028.674271</v>
      </c>
      <c r="R49" t="s">
        <v>405</v>
      </c>
      <c r="S49" s="106">
        <v>59746</v>
      </c>
      <c r="T49" s="48">
        <v>41.333333333333336</v>
      </c>
      <c r="U49"/>
      <c r="V49"/>
      <c r="W49" s="48"/>
      <c r="X49" s="48"/>
      <c r="Y49" s="36"/>
      <c r="Z49" s="48"/>
      <c r="AA49"/>
    </row>
    <row r="50" spans="1:27" s="22" customFormat="1" ht="12.75" customHeight="1">
      <c r="A50" s="21">
        <v>1951</v>
      </c>
      <c r="B50" s="21">
        <v>4</v>
      </c>
      <c r="C50" s="80">
        <v>58231</v>
      </c>
      <c r="D50" s="81">
        <v>42.4</v>
      </c>
      <c r="E50" s="11">
        <v>16</v>
      </c>
      <c r="F50" s="22" t="s">
        <v>398</v>
      </c>
      <c r="G50" s="25">
        <f>IF(MIN(C50:C52)/AVERAGE(C50:C52)&lt;0.95,(3*AVERAGE(C50:C52)-MIN(C50:C52))/2,AVERAGE(C50:C52))</f>
        <v>58935.333333333336</v>
      </c>
      <c r="H50" s="25">
        <f>IF(MIN(D50:D52)/AVERAGE(D50:D52)&lt;0.95,(3*AVERAGE(D50:D52)-MIN(D50:D52))/2,AVERAGE(D50:D52))</f>
        <v>42.833333333333336</v>
      </c>
      <c r="L50" s="90"/>
      <c r="M50" t="s">
        <v>199</v>
      </c>
      <c r="N50" s="48">
        <v>61420.209927999997</v>
      </c>
      <c r="O50" s="48">
        <v>40.908924871000004</v>
      </c>
      <c r="P50" s="36">
        <f t="shared" si="0"/>
        <v>32664251795.572811</v>
      </c>
      <c r="R50" t="s">
        <v>199</v>
      </c>
      <c r="S50" s="106">
        <v>62582.666666666664</v>
      </c>
      <c r="T50" s="48">
        <v>40.56666666666667</v>
      </c>
      <c r="U50"/>
      <c r="V50"/>
      <c r="W50" s="48"/>
      <c r="X50" s="48"/>
      <c r="Y50" s="36"/>
      <c r="Z50" s="48"/>
      <c r="AA50"/>
    </row>
    <row r="51" spans="1:27" s="22" customFormat="1" ht="12.75" customHeight="1">
      <c r="A51" s="21">
        <v>1951</v>
      </c>
      <c r="B51" s="21">
        <v>5</v>
      </c>
      <c r="C51" s="80">
        <v>59405</v>
      </c>
      <c r="D51" s="81">
        <v>43.2</v>
      </c>
      <c r="E51" s="11"/>
      <c r="G51" s="10"/>
      <c r="H51" s="25"/>
      <c r="L51" s="90"/>
      <c r="M51" t="s">
        <v>406</v>
      </c>
      <c r="N51" s="102">
        <v>61999.733780496099</v>
      </c>
      <c r="O51" s="102">
        <v>40.666683934154499</v>
      </c>
      <c r="P51" s="36">
        <f t="shared" ref="P51:P114" si="1">N51*O51*52/4*1000</f>
        <v>32777206509.491035</v>
      </c>
      <c r="Q51">
        <v>61999.733780496099</v>
      </c>
      <c r="R51" t="s">
        <v>14</v>
      </c>
      <c r="S51" s="7">
        <v>60952.333333333336</v>
      </c>
      <c r="T51" s="48">
        <v>40.000000000000007</v>
      </c>
      <c r="U51"/>
      <c r="V51"/>
      <c r="W51" s="48"/>
      <c r="X51" s="48"/>
      <c r="Y51" s="36"/>
      <c r="Z51" s="48"/>
      <c r="AA51"/>
    </row>
    <row r="52" spans="1:27" s="22" customFormat="1" ht="12.75" customHeight="1">
      <c r="A52" s="21">
        <v>1951</v>
      </c>
      <c r="B52" s="21">
        <v>6</v>
      </c>
      <c r="C52" s="80">
        <v>59170</v>
      </c>
      <c r="D52" s="81">
        <v>42.9</v>
      </c>
      <c r="E52" s="11"/>
      <c r="G52" s="10"/>
      <c r="H52" s="25"/>
      <c r="L52" s="90"/>
      <c r="M52" t="s">
        <v>407</v>
      </c>
      <c r="N52" s="102">
        <v>62485.650129743</v>
      </c>
      <c r="O52" s="102">
        <v>40.845846246025701</v>
      </c>
      <c r="P52" s="36">
        <f t="shared" si="1"/>
        <v>33179630351.1717</v>
      </c>
      <c r="Q52">
        <v>62485.650129743</v>
      </c>
      <c r="R52" t="s">
        <v>15</v>
      </c>
      <c r="S52" s="7">
        <v>63636.333333333336</v>
      </c>
      <c r="T52" s="48">
        <v>41.06666666666667</v>
      </c>
      <c r="U52"/>
      <c r="V52"/>
      <c r="W52" s="48"/>
      <c r="X52" s="48"/>
      <c r="Y52" s="36"/>
      <c r="Z52" s="48"/>
      <c r="AA52"/>
    </row>
    <row r="53" spans="1:27" s="22" customFormat="1" ht="12.75" customHeight="1">
      <c r="A53" s="21">
        <v>1951</v>
      </c>
      <c r="B53" s="21">
        <v>7</v>
      </c>
      <c r="C53" s="80">
        <v>56564</v>
      </c>
      <c r="D53" s="81">
        <v>43.9</v>
      </c>
      <c r="E53" s="11">
        <v>17</v>
      </c>
      <c r="F53" s="22" t="s">
        <v>373</v>
      </c>
      <c r="G53" s="25">
        <f>IF(MIN(C53:C55)/AVERAGE(C53:C55)&lt;0.95,(3*AVERAGE(C53:C55)-MIN(C53:C55))/2,AVERAGE(C53:C55))</f>
        <v>57607.333333333336</v>
      </c>
      <c r="H53" s="25">
        <f>IF(MIN(D53:D55)/AVERAGE(D53:D55)&lt;0.95,(3*AVERAGE(D53:D55)-MIN(D53:D55))/2,AVERAGE(D53:D55))</f>
        <v>43.749999999999993</v>
      </c>
      <c r="L53" s="90"/>
      <c r="M53" t="s">
        <v>408</v>
      </c>
      <c r="N53" s="102">
        <v>62414.560234885299</v>
      </c>
      <c r="O53" s="102">
        <v>40.9292092085634</v>
      </c>
      <c r="P53" s="36">
        <f t="shared" si="1"/>
        <v>33209521715.683334</v>
      </c>
      <c r="Q53">
        <v>62414.560234885299</v>
      </c>
      <c r="R53" t="s">
        <v>16</v>
      </c>
      <c r="S53" s="7">
        <v>61237.333333333336</v>
      </c>
      <c r="T53" s="48">
        <v>41.750000000000007</v>
      </c>
      <c r="U53"/>
      <c r="V53"/>
      <c r="W53" s="48"/>
      <c r="X53" s="48"/>
      <c r="Y53" s="36"/>
      <c r="Z53" s="48"/>
      <c r="AA53"/>
    </row>
    <row r="54" spans="1:27" s="22" customFormat="1" ht="12.75" customHeight="1">
      <c r="A54" s="21">
        <v>1951</v>
      </c>
      <c r="B54" s="21">
        <v>8</v>
      </c>
      <c r="C54" s="80">
        <v>57782</v>
      </c>
      <c r="D54" s="81">
        <v>43.6</v>
      </c>
      <c r="E54" s="11"/>
      <c r="G54" s="10"/>
      <c r="H54" s="25"/>
      <c r="L54" s="90"/>
      <c r="M54" t="s">
        <v>409</v>
      </c>
      <c r="N54" s="102">
        <v>62785.692862169497</v>
      </c>
      <c r="O54" s="102">
        <v>40.572653059080402</v>
      </c>
      <c r="P54" s="36">
        <f t="shared" si="1"/>
        <v>33115967736.420189</v>
      </c>
      <c r="Q54">
        <v>62785.692862169497</v>
      </c>
      <c r="R54" t="s">
        <v>17</v>
      </c>
      <c r="S54" s="7">
        <v>63856.666666666664</v>
      </c>
      <c r="T54" s="48">
        <v>40.199999999999996</v>
      </c>
      <c r="U54"/>
      <c r="V54"/>
      <c r="W54" s="48"/>
      <c r="X54" s="48"/>
      <c r="Y54" s="36"/>
      <c r="Z54" s="48"/>
      <c r="AA54"/>
    </row>
    <row r="55" spans="1:27" s="22" customFormat="1" ht="12.75" customHeight="1">
      <c r="A55" s="21">
        <v>1951</v>
      </c>
      <c r="B55" s="21">
        <v>9</v>
      </c>
      <c r="C55" s="80">
        <v>58476</v>
      </c>
      <c r="D55" s="81">
        <v>39.700000000000003</v>
      </c>
      <c r="E55" s="11"/>
      <c r="G55" s="10"/>
      <c r="H55" s="25"/>
      <c r="L55" s="90"/>
      <c r="M55" t="s">
        <v>410</v>
      </c>
      <c r="N55" s="102">
        <v>62662.2014398842</v>
      </c>
      <c r="O55" s="102">
        <v>40.460263610477497</v>
      </c>
      <c r="P55" s="36">
        <f t="shared" si="1"/>
        <v>32959279452.717247</v>
      </c>
      <c r="Q55">
        <v>62662.2014398842</v>
      </c>
      <c r="R55" t="s">
        <v>18</v>
      </c>
      <c r="S55" s="7">
        <v>61646.333333333336</v>
      </c>
      <c r="T55" s="48">
        <v>39.799999999999997</v>
      </c>
      <c r="U55"/>
      <c r="V55"/>
      <c r="W55" s="48"/>
      <c r="X55" s="48"/>
      <c r="Y55" s="36"/>
      <c r="Z55" s="48"/>
      <c r="AA55"/>
    </row>
    <row r="56" spans="1:27" s="22" customFormat="1" ht="12.75" customHeight="1">
      <c r="A56" s="21">
        <v>1951</v>
      </c>
      <c r="B56" s="21">
        <v>10</v>
      </c>
      <c r="C56" s="80">
        <v>60038</v>
      </c>
      <c r="D56" s="81">
        <v>42.6</v>
      </c>
      <c r="E56" s="11">
        <v>18</v>
      </c>
      <c r="F56" s="22" t="s">
        <v>374</v>
      </c>
      <c r="G56" s="25">
        <f>IF(MIN(C56:C58)/AVERAGE(C56:C58)&lt;0.95,(3*AVERAGE(C56:C58)-MIN(C56:C58))/2,AVERAGE(C56:C58))</f>
        <v>59604</v>
      </c>
      <c r="H56" s="25">
        <f>IF(MIN(D56:D58)/AVERAGE(D56:D58)&lt;0.95,(3*AVERAGE(D56:D58)-MIN(D56:D58))/2,AVERAGE(D56:D58))</f>
        <v>42.06666666666667</v>
      </c>
      <c r="L56" s="90"/>
      <c r="M56" t="s">
        <v>411</v>
      </c>
      <c r="N56" s="102">
        <v>63491.662422031899</v>
      </c>
      <c r="O56" s="102">
        <v>40.504409558559203</v>
      </c>
      <c r="P56" s="36">
        <f t="shared" si="1"/>
        <v>33431999877.844917</v>
      </c>
      <c r="Q56">
        <v>63491.662422031899</v>
      </c>
      <c r="R56" t="s">
        <v>19</v>
      </c>
      <c r="S56" s="7">
        <v>64614.666666666664</v>
      </c>
      <c r="T56" s="48">
        <v>40.733333333333334</v>
      </c>
      <c r="U56"/>
      <c r="V56"/>
      <c r="W56" s="48"/>
      <c r="X56" s="48"/>
      <c r="Y56" s="36"/>
      <c r="Z56" s="48"/>
      <c r="AA56"/>
    </row>
    <row r="57" spans="1:27" s="22" customFormat="1" ht="12.75" customHeight="1">
      <c r="A57" s="21">
        <v>1951</v>
      </c>
      <c r="B57" s="21">
        <v>11</v>
      </c>
      <c r="C57" s="80">
        <v>59472</v>
      </c>
      <c r="D57" s="81">
        <v>41.7</v>
      </c>
      <c r="E57" s="11"/>
      <c r="G57" s="10"/>
      <c r="H57" s="25"/>
      <c r="L57" s="90"/>
      <c r="M57" t="s">
        <v>412</v>
      </c>
      <c r="N57" s="102">
        <v>63815.623956311298</v>
      </c>
      <c r="O57" s="102">
        <v>40.7660639217452</v>
      </c>
      <c r="P57" s="36">
        <f t="shared" si="1"/>
        <v>33819653470.317528</v>
      </c>
      <c r="Q57">
        <v>63815.623956311298</v>
      </c>
      <c r="R57" t="s">
        <v>20</v>
      </c>
      <c r="S57" s="7">
        <v>62631</v>
      </c>
      <c r="T57" s="48">
        <v>41.56666666666667</v>
      </c>
      <c r="U57"/>
      <c r="V57"/>
      <c r="W57" s="48"/>
      <c r="X57" s="48"/>
      <c r="Y57" s="36"/>
      <c r="Z57" s="48"/>
      <c r="AA57"/>
    </row>
    <row r="58" spans="1:27" s="22" customFormat="1" ht="12.75" customHeight="1">
      <c r="A58" s="21">
        <v>1951</v>
      </c>
      <c r="B58" s="21">
        <v>12</v>
      </c>
      <c r="C58" s="80">
        <v>59302</v>
      </c>
      <c r="D58" s="81">
        <v>41.9</v>
      </c>
      <c r="E58" s="11"/>
      <c r="G58" s="10"/>
      <c r="H58" s="25"/>
      <c r="L58" s="90"/>
      <c r="M58" t="s">
        <v>413</v>
      </c>
      <c r="N58" s="102">
        <v>63827.900696520999</v>
      </c>
      <c r="O58" s="102">
        <v>40.330328011187298</v>
      </c>
      <c r="P58" s="36">
        <f t="shared" si="1"/>
        <v>33464602227.630367</v>
      </c>
      <c r="Q58">
        <v>63827.900696520999</v>
      </c>
      <c r="R58" t="s">
        <v>21</v>
      </c>
      <c r="S58" s="7">
        <v>64904.666666666664</v>
      </c>
      <c r="T58" s="48">
        <v>39.966666666666669</v>
      </c>
      <c r="U58"/>
      <c r="V58"/>
      <c r="W58" s="48"/>
      <c r="X58" s="48"/>
      <c r="Y58" s="36"/>
      <c r="Z58" s="48"/>
      <c r="AA58"/>
    </row>
    <row r="59" spans="1:27" s="22" customFormat="1" ht="12.75" customHeight="1">
      <c r="A59" s="21">
        <v>1952</v>
      </c>
      <c r="B59" s="21">
        <v>1</v>
      </c>
      <c r="C59" s="80">
        <v>57544</v>
      </c>
      <c r="D59" s="81">
        <v>41.6</v>
      </c>
      <c r="E59" s="11">
        <v>19</v>
      </c>
      <c r="F59" s="22" t="s">
        <v>399</v>
      </c>
      <c r="G59" s="25">
        <f>IF(MIN(C59:C61)/AVERAGE(C59:C61)&lt;0.95,(3*AVERAGE(C59:C61)-MIN(C59:C61))/2,AVERAGE(C59:C61))</f>
        <v>57564.666666666664</v>
      </c>
      <c r="H59" s="25">
        <f>IF(MIN(D59:D61)/AVERAGE(D59:D61)&lt;0.95,(3*AVERAGE(D59:D61)-MIN(D59:D61))/2,AVERAGE(D59:D61))</f>
        <v>41.699999999999996</v>
      </c>
      <c r="L59" s="90"/>
      <c r="M59" t="s">
        <v>414</v>
      </c>
      <c r="N59" s="102">
        <v>63766.109186654103</v>
      </c>
      <c r="O59" s="102">
        <v>40.528869107901102</v>
      </c>
      <c r="P59" s="36">
        <f t="shared" si="1"/>
        <v>33596787805.698441</v>
      </c>
      <c r="Q59">
        <v>63766.109186654103</v>
      </c>
      <c r="R59" t="s">
        <v>22</v>
      </c>
      <c r="S59" s="7">
        <v>62787.333333333336</v>
      </c>
      <c r="T59" s="48">
        <v>39.866666666666667</v>
      </c>
      <c r="U59"/>
      <c r="V59"/>
      <c r="W59" s="48"/>
      <c r="X59" s="48"/>
      <c r="Y59" s="36"/>
      <c r="Z59" s="48"/>
      <c r="AA59"/>
    </row>
    <row r="60" spans="1:27" s="22" customFormat="1" ht="12.75" customHeight="1">
      <c r="A60" s="21">
        <v>1952</v>
      </c>
      <c r="B60" s="21">
        <v>2</v>
      </c>
      <c r="C60" s="80">
        <v>57642</v>
      </c>
      <c r="D60" s="81">
        <v>41.9</v>
      </c>
      <c r="E60" s="11"/>
      <c r="G60" s="10"/>
      <c r="H60" s="25"/>
      <c r="L60" s="90"/>
      <c r="M60" t="s">
        <v>415</v>
      </c>
      <c r="N60" s="102">
        <v>63383.235697580501</v>
      </c>
      <c r="O60" s="102">
        <v>40.272253112885799</v>
      </c>
      <c r="P60" s="36">
        <f t="shared" si="1"/>
        <v>33183614244.646587</v>
      </c>
      <c r="Q60">
        <v>63383.235697580501</v>
      </c>
      <c r="R60" t="s">
        <v>23</v>
      </c>
      <c r="S60" s="7">
        <v>64444.333333333336</v>
      </c>
      <c r="T60" s="48">
        <v>40.5</v>
      </c>
      <c r="U60"/>
      <c r="V60"/>
      <c r="W60" s="48"/>
      <c r="X60" s="48"/>
      <c r="Y60" s="36"/>
      <c r="Z60" s="48"/>
      <c r="AA60"/>
    </row>
    <row r="61" spans="1:27" s="22" customFormat="1" ht="12.75" customHeight="1">
      <c r="A61" s="21">
        <v>1952</v>
      </c>
      <c r="B61" s="21">
        <v>3</v>
      </c>
      <c r="C61" s="80">
        <v>57508</v>
      </c>
      <c r="D61" s="81">
        <v>41.6</v>
      </c>
      <c r="E61" s="11"/>
      <c r="G61" s="10"/>
      <c r="H61" s="25"/>
      <c r="L61" s="90"/>
      <c r="M61" t="s">
        <v>416</v>
      </c>
      <c r="N61" s="102">
        <v>63561.335544637099</v>
      </c>
      <c r="O61" s="102">
        <v>40.258223754739703</v>
      </c>
      <c r="P61" s="36">
        <f t="shared" si="1"/>
        <v>33265264090.579174</v>
      </c>
      <c r="Q61">
        <v>63561.335544637099</v>
      </c>
      <c r="R61" t="s">
        <v>24</v>
      </c>
      <c r="S61" s="7">
        <v>62395.333333333336</v>
      </c>
      <c r="T61" s="48">
        <v>41.033333333333339</v>
      </c>
      <c r="U61"/>
      <c r="V61"/>
      <c r="W61" s="48"/>
      <c r="X61" s="48"/>
      <c r="Y61" s="36"/>
      <c r="Z61" s="48"/>
      <c r="AA61"/>
    </row>
    <row r="62" spans="1:27" s="22" customFormat="1" ht="12.75" customHeight="1">
      <c r="A62" s="21">
        <v>1952</v>
      </c>
      <c r="B62" s="21">
        <v>4</v>
      </c>
      <c r="C62" s="80">
        <v>57996</v>
      </c>
      <c r="D62" s="81">
        <v>41.8</v>
      </c>
      <c r="E62" s="11">
        <v>20</v>
      </c>
      <c r="F62" s="22" t="s">
        <v>376</v>
      </c>
      <c r="G62" s="25">
        <f>IF(MIN(C62:C64)/AVERAGE(C62:C64)&lt;0.95,(3*AVERAGE(C62:C64)-MIN(C62:C64))/2,AVERAGE(C62:C64))</f>
        <v>58681.333333333336</v>
      </c>
      <c r="H62" s="25">
        <f>IF(MIN(D62:D64)/AVERAGE(D62:D64)&lt;0.95,(3*AVERAGE(D62:D64)-MIN(D62:D64))/2,AVERAGE(D62:D64))</f>
        <v>42.533333333333339</v>
      </c>
      <c r="L62" s="90"/>
      <c r="M62" t="s">
        <v>417</v>
      </c>
      <c r="N62" s="102">
        <v>63909.825193312601</v>
      </c>
      <c r="O62" s="102">
        <v>40.822759494488103</v>
      </c>
      <c r="P62" s="36">
        <f t="shared" si="1"/>
        <v>33916680501.617901</v>
      </c>
      <c r="Q62">
        <v>63909.825193312601</v>
      </c>
      <c r="R62" t="s">
        <v>25</v>
      </c>
      <c r="S62" s="7">
        <v>64975.333333333336</v>
      </c>
      <c r="T62" s="48">
        <v>40.466666666666661</v>
      </c>
      <c r="U62"/>
      <c r="V62"/>
      <c r="W62" s="48"/>
      <c r="X62" s="48"/>
      <c r="Y62" s="36"/>
      <c r="Z62" s="48"/>
      <c r="AA62"/>
    </row>
    <row r="63" spans="1:27" s="22" customFormat="1" ht="12.75" customHeight="1">
      <c r="A63" s="21">
        <v>1952</v>
      </c>
      <c r="B63" s="21">
        <v>5</v>
      </c>
      <c r="C63" s="80">
        <v>59008</v>
      </c>
      <c r="D63" s="81">
        <v>42.6</v>
      </c>
      <c r="E63" s="11"/>
      <c r="G63" s="10"/>
      <c r="H63" s="25"/>
      <c r="L63" s="90"/>
      <c r="M63" t="s">
        <v>418</v>
      </c>
      <c r="N63" s="102">
        <v>64194.040724730898</v>
      </c>
      <c r="O63" s="102">
        <v>40.512113834773601</v>
      </c>
      <c r="P63" s="36">
        <f t="shared" si="1"/>
        <v>33808271709.607079</v>
      </c>
      <c r="Q63">
        <v>64194.040724730898</v>
      </c>
      <c r="R63" t="s">
        <v>26</v>
      </c>
      <c r="S63" s="7">
        <v>63260.333333333336</v>
      </c>
      <c r="T63" s="48">
        <v>39.866666666666667</v>
      </c>
      <c r="U63"/>
      <c r="V63"/>
      <c r="W63" s="48"/>
      <c r="X63" s="48"/>
      <c r="Y63" s="36"/>
      <c r="Z63" s="48"/>
      <c r="AA63"/>
    </row>
    <row r="64" spans="1:27" s="22" customFormat="1" ht="12.75" customHeight="1">
      <c r="A64" s="21">
        <v>1952</v>
      </c>
      <c r="B64" s="21">
        <v>6</v>
      </c>
      <c r="C64" s="80">
        <v>59040</v>
      </c>
      <c r="D64" s="81">
        <v>43.2</v>
      </c>
      <c r="E64" s="11"/>
      <c r="G64" s="10"/>
      <c r="H64" s="25"/>
      <c r="L64" s="90"/>
      <c r="M64" t="s">
        <v>419</v>
      </c>
      <c r="N64" s="102">
        <v>64515.000977971002</v>
      </c>
      <c r="O64" s="102">
        <v>40.678284818319398</v>
      </c>
      <c r="P64" s="36">
        <f t="shared" si="1"/>
        <v>34116674602.868767</v>
      </c>
      <c r="Q64">
        <v>64515.000977971002</v>
      </c>
      <c r="R64" t="s">
        <v>27</v>
      </c>
      <c r="S64" s="7">
        <v>65556.666666666672</v>
      </c>
      <c r="T64" s="48">
        <v>40.9</v>
      </c>
      <c r="U64"/>
      <c r="V64"/>
      <c r="W64" s="48"/>
      <c r="X64" s="48"/>
      <c r="Y64" s="36"/>
      <c r="Z64" s="48"/>
      <c r="AA64"/>
    </row>
    <row r="65" spans="1:27" s="22" customFormat="1" ht="12.75" customHeight="1">
      <c r="A65" s="21">
        <v>1952</v>
      </c>
      <c r="B65" s="21">
        <v>7</v>
      </c>
      <c r="C65" s="80">
        <v>56078</v>
      </c>
      <c r="D65" s="81">
        <v>42.8</v>
      </c>
      <c r="E65" s="11">
        <v>21</v>
      </c>
      <c r="F65" s="22" t="s">
        <v>377</v>
      </c>
      <c r="G65" s="25">
        <f>IF(MIN(C65:C67)/AVERAGE(C65:C67)&lt;0.95,(3*AVERAGE(C65:C67)-MIN(C65:C67))/2,AVERAGE(C65:C67))</f>
        <v>57594.666666666664</v>
      </c>
      <c r="H65" s="25">
        <f>IF(MIN(D65:D67)/AVERAGE(D65:D67)&lt;0.95,(3*AVERAGE(D65:D67)-MIN(D65:D67))/2,AVERAGE(D65:D67))</f>
        <v>42.9</v>
      </c>
      <c r="L65" s="90"/>
      <c r="M65" t="s">
        <v>420</v>
      </c>
      <c r="N65" s="102">
        <v>64822.285671102203</v>
      </c>
      <c r="O65" s="102">
        <v>40.449362624248302</v>
      </c>
      <c r="P65" s="36">
        <f t="shared" si="1"/>
        <v>34086261810.159363</v>
      </c>
      <c r="Q65">
        <v>64822.285671102203</v>
      </c>
      <c r="R65" t="s">
        <v>28</v>
      </c>
      <c r="S65" s="7">
        <v>63632.666666666664</v>
      </c>
      <c r="T65" s="48">
        <v>41.199999999999996</v>
      </c>
      <c r="U65"/>
      <c r="V65"/>
      <c r="W65" s="48"/>
      <c r="X65" s="48"/>
      <c r="Y65" s="36"/>
      <c r="Z65" s="48"/>
      <c r="AA65"/>
    </row>
    <row r="66" spans="1:27" s="22" customFormat="1" ht="12.75" customHeight="1">
      <c r="A66" s="21">
        <v>1952</v>
      </c>
      <c r="B66" s="21">
        <v>8</v>
      </c>
      <c r="C66" s="80">
        <v>57012</v>
      </c>
      <c r="D66" s="81">
        <v>42.9</v>
      </c>
      <c r="E66" s="11"/>
      <c r="G66" s="10"/>
      <c r="H66" s="25"/>
      <c r="L66" s="90"/>
      <c r="M66" t="s">
        <v>421</v>
      </c>
      <c r="N66" s="102">
        <v>64755.383117951802</v>
      </c>
      <c r="O66" s="102">
        <v>40.3955773802099</v>
      </c>
      <c r="P66" s="36">
        <f t="shared" si="1"/>
        <v>34005804163.842678</v>
      </c>
      <c r="Q66">
        <v>64755.383117951802</v>
      </c>
      <c r="R66" t="s">
        <v>29</v>
      </c>
      <c r="S66" s="7">
        <v>65811.666666666672</v>
      </c>
      <c r="T66" s="48">
        <v>40.06666666666667</v>
      </c>
      <c r="U66"/>
      <c r="V66"/>
      <c r="W66" s="48"/>
      <c r="X66" s="48"/>
      <c r="Y66" s="36"/>
      <c r="Z66" s="48"/>
      <c r="AA66"/>
    </row>
    <row r="67" spans="1:27" s="22" customFormat="1" ht="12.75" customHeight="1">
      <c r="A67" s="21">
        <v>1952</v>
      </c>
      <c r="B67" s="21">
        <v>9</v>
      </c>
      <c r="C67" s="80">
        <v>59694</v>
      </c>
      <c r="D67" s="81">
        <v>43</v>
      </c>
      <c r="E67" s="11"/>
      <c r="G67" s="10"/>
      <c r="H67" s="25"/>
      <c r="L67" s="90"/>
      <c r="M67" t="s">
        <v>422</v>
      </c>
      <c r="N67" s="102">
        <v>64758.4264385567</v>
      </c>
      <c r="O67" s="102">
        <v>40.5369789655375</v>
      </c>
      <c r="P67" s="36">
        <f t="shared" si="1"/>
        <v>34126442614.954048</v>
      </c>
      <c r="Q67">
        <v>64758.4264385567</v>
      </c>
      <c r="R67" t="s">
        <v>30</v>
      </c>
      <c r="S67" s="7">
        <v>63881.333333333336</v>
      </c>
      <c r="T67" s="48">
        <v>39.9</v>
      </c>
      <c r="U67"/>
      <c r="V67"/>
      <c r="W67" s="48"/>
      <c r="X67" s="48"/>
      <c r="Y67" s="36"/>
      <c r="Z67" s="48"/>
      <c r="AA67"/>
    </row>
    <row r="68" spans="1:27" s="22" customFormat="1" ht="12.75" customHeight="1">
      <c r="A68" s="21">
        <v>1952</v>
      </c>
      <c r="B68" s="21">
        <v>10</v>
      </c>
      <c r="C68" s="80">
        <v>59918</v>
      </c>
      <c r="D68" s="81">
        <v>42.5</v>
      </c>
      <c r="E68" s="11">
        <v>22</v>
      </c>
      <c r="F68" s="22" t="s">
        <v>378</v>
      </c>
      <c r="G68" s="25">
        <f>IF(MIN(C68:C70)/AVERAGE(C68:C70)&lt;0.95,(3*AVERAGE(C68:C70)-MIN(C68:C70))/2,AVERAGE(C68:C70))</f>
        <v>60066.666666666664</v>
      </c>
      <c r="H68" s="25">
        <f>IF(MIN(D68:D70)/AVERAGE(D68:D70)&lt;0.95,(3*AVERAGE(D68:D70)-MIN(D68:D70))/2,AVERAGE(D68:D70))</f>
        <v>42.4</v>
      </c>
      <c r="L68" s="90"/>
      <c r="M68" t="s">
        <v>423</v>
      </c>
      <c r="N68" s="102">
        <v>65135.002840966401</v>
      </c>
      <c r="O68" s="102">
        <v>40.418713288204998</v>
      </c>
      <c r="P68" s="36">
        <f t="shared" si="1"/>
        <v>34224749063.120708</v>
      </c>
      <c r="Q68">
        <v>65135.002840966401</v>
      </c>
      <c r="R68" t="s">
        <v>31</v>
      </c>
      <c r="S68" s="7">
        <v>66161.666666666672</v>
      </c>
      <c r="T68" s="48">
        <v>40.633333333333333</v>
      </c>
      <c r="U68"/>
      <c r="V68"/>
      <c r="W68" s="48"/>
      <c r="X68" s="48"/>
      <c r="Y68" s="36"/>
      <c r="Z68" s="48"/>
      <c r="AA68"/>
    </row>
    <row r="69" spans="1:27" s="22" customFormat="1" ht="12.75" customHeight="1">
      <c r="A69" s="21">
        <v>1952</v>
      </c>
      <c r="B69" s="21">
        <v>11</v>
      </c>
      <c r="C69" s="80">
        <v>60532</v>
      </c>
      <c r="D69" s="81">
        <v>42.4</v>
      </c>
      <c r="E69" s="11"/>
      <c r="G69" s="10"/>
      <c r="H69" s="25"/>
      <c r="L69" s="90"/>
      <c r="M69" t="s">
        <v>424</v>
      </c>
      <c r="N69" s="102">
        <v>65442.877162746299</v>
      </c>
      <c r="O69" s="102">
        <v>40.387119978738603</v>
      </c>
      <c r="P69" s="36">
        <f t="shared" si="1"/>
        <v>34359641312.433937</v>
      </c>
      <c r="Q69">
        <v>65442.877162746299</v>
      </c>
      <c r="R69" t="s">
        <v>32</v>
      </c>
      <c r="S69" s="7">
        <v>64200.666666666664</v>
      </c>
      <c r="T69" s="48">
        <v>41.133333333333333</v>
      </c>
      <c r="U69"/>
      <c r="V69"/>
      <c r="W69" s="48"/>
      <c r="X69" s="48"/>
      <c r="Y69" s="36"/>
      <c r="Z69" s="48"/>
      <c r="AA69"/>
    </row>
    <row r="70" spans="1:27" s="22" customFormat="1" ht="12.75" customHeight="1">
      <c r="A70" s="21">
        <v>1952</v>
      </c>
      <c r="B70" s="21">
        <v>12</v>
      </c>
      <c r="C70" s="80">
        <v>59750</v>
      </c>
      <c r="D70" s="81">
        <v>42.3</v>
      </c>
      <c r="E70" s="11"/>
      <c r="G70" s="10"/>
      <c r="H70" s="25"/>
      <c r="L70" s="90"/>
      <c r="M70" t="s">
        <v>425</v>
      </c>
      <c r="N70" s="102">
        <v>65913.672619812802</v>
      </c>
      <c r="O70" s="102">
        <v>40.498201201126399</v>
      </c>
      <c r="P70" s="36">
        <f t="shared" si="1"/>
        <v>34702007283.610611</v>
      </c>
      <c r="Q70">
        <v>65913.672619812802</v>
      </c>
      <c r="R70" t="s">
        <v>33</v>
      </c>
      <c r="S70" s="7">
        <v>66990.333333333328</v>
      </c>
      <c r="T70" s="48">
        <v>40.166666666666664</v>
      </c>
      <c r="U70"/>
      <c r="V70"/>
      <c r="W70" s="48"/>
      <c r="X70" s="48"/>
      <c r="Y70" s="36"/>
      <c r="Z70" s="48"/>
      <c r="AA70"/>
    </row>
    <row r="71" spans="1:27" s="22" customFormat="1" ht="12.75" customHeight="1">
      <c r="A71" s="21">
        <v>1953</v>
      </c>
      <c r="B71" s="21">
        <v>1</v>
      </c>
      <c r="C71" s="80">
        <v>58166</v>
      </c>
      <c r="D71" s="81">
        <v>41.4</v>
      </c>
      <c r="E71" s="11">
        <v>23</v>
      </c>
      <c r="F71" s="22" t="s">
        <v>379</v>
      </c>
      <c r="G71" s="25">
        <f>IF(MIN(C71:C73)/AVERAGE(C71:C73)&lt;0.95,(3*AVERAGE(C71:C73)-MIN(C71:C73))/2,AVERAGE(C71:C73))</f>
        <v>58730.666666666664</v>
      </c>
      <c r="H71" s="25">
        <f>IF(MIN(D71:D73)/AVERAGE(D71:D73)&lt;0.95,(3*AVERAGE(D71:D73)-MIN(D71:D73))/2,AVERAGE(D71:D73))</f>
        <v>41.43333333333333</v>
      </c>
      <c r="L71" s="90"/>
      <c r="M71" t="s">
        <v>426</v>
      </c>
      <c r="N71" s="102">
        <v>66347.844649356499</v>
      </c>
      <c r="O71" s="102">
        <v>40.206188776728602</v>
      </c>
      <c r="P71" s="36">
        <f t="shared" si="1"/>
        <v>34678721569.714172</v>
      </c>
      <c r="Q71">
        <v>66347.844649356499</v>
      </c>
      <c r="R71" t="s">
        <v>34</v>
      </c>
      <c r="S71" s="7">
        <v>65540.666666666672</v>
      </c>
      <c r="T71" s="48">
        <v>39.6</v>
      </c>
      <c r="U71"/>
      <c r="V71"/>
      <c r="W71" s="48"/>
      <c r="X71" s="48"/>
      <c r="Y71" s="36"/>
      <c r="Z71" s="48"/>
      <c r="AA71"/>
    </row>
    <row r="72" spans="1:27" s="22" customFormat="1" ht="12.75" customHeight="1">
      <c r="A72" s="21">
        <v>1953</v>
      </c>
      <c r="B72" s="21">
        <v>2</v>
      </c>
      <c r="C72" s="80">
        <v>58562</v>
      </c>
      <c r="D72" s="81">
        <v>41.3</v>
      </c>
      <c r="E72" s="11"/>
      <c r="G72" s="10"/>
      <c r="H72" s="25"/>
      <c r="L72" s="90"/>
      <c r="M72" t="s">
        <v>427</v>
      </c>
      <c r="N72" s="102">
        <v>67066.551854314297</v>
      </c>
      <c r="O72" s="102">
        <v>40.447269748025803</v>
      </c>
      <c r="P72" s="36">
        <f t="shared" si="1"/>
        <v>35264565880.97834</v>
      </c>
      <c r="Q72">
        <v>67066.551854314297</v>
      </c>
      <c r="R72" t="s">
        <v>35</v>
      </c>
      <c r="S72" s="7">
        <v>68058</v>
      </c>
      <c r="T72" s="48">
        <v>40.633333333333333</v>
      </c>
      <c r="U72"/>
      <c r="V72"/>
      <c r="W72" s="48"/>
      <c r="X72" s="48"/>
      <c r="Y72" s="36"/>
      <c r="Z72" s="48"/>
      <c r="AA72"/>
    </row>
    <row r="73" spans="1:27" s="22" customFormat="1" ht="12.75" customHeight="1">
      <c r="A73" s="21">
        <v>1953</v>
      </c>
      <c r="B73" s="21">
        <v>3</v>
      </c>
      <c r="C73" s="80">
        <v>59464</v>
      </c>
      <c r="D73" s="81">
        <v>41.6</v>
      </c>
      <c r="E73" s="11"/>
      <c r="G73" s="10"/>
      <c r="H73" s="25"/>
      <c r="L73" s="90"/>
      <c r="M73" t="s">
        <v>428</v>
      </c>
      <c r="N73" s="102">
        <v>66899.066880932805</v>
      </c>
      <c r="O73" s="102">
        <v>40.496309761959097</v>
      </c>
      <c r="P73" s="36">
        <f t="shared" si="1"/>
        <v>35219149357.551559</v>
      </c>
      <c r="Q73">
        <v>66899.066880932805</v>
      </c>
      <c r="R73" t="s">
        <v>36</v>
      </c>
      <c r="S73" s="7">
        <v>65577.333333333328</v>
      </c>
      <c r="T73" s="48">
        <v>41.25</v>
      </c>
      <c r="U73"/>
      <c r="V73"/>
      <c r="W73" s="48"/>
      <c r="X73" s="48"/>
      <c r="Y73" s="36"/>
      <c r="Z73" s="48"/>
      <c r="AA73"/>
    </row>
    <row r="74" spans="1:27" s="22" customFormat="1" ht="12.75" customHeight="1">
      <c r="A74" s="21">
        <v>1953</v>
      </c>
      <c r="B74" s="21">
        <v>4</v>
      </c>
      <c r="C74" s="80">
        <v>59060</v>
      </c>
      <c r="D74" s="81">
        <v>42</v>
      </c>
      <c r="E74" s="11">
        <v>24</v>
      </c>
      <c r="F74" s="22" t="s">
        <v>380</v>
      </c>
      <c r="G74" s="25">
        <f>IF(MIN(C74:C76)/AVERAGE(C74:C76)&lt;0.95,(3*AVERAGE(C74:C76)-MIN(C74:C76))/2,AVERAGE(C74:C76))</f>
        <v>59763.333333333336</v>
      </c>
      <c r="H74" s="25">
        <f>IF(MIN(D74:D76)/AVERAGE(D74:D76)&lt;0.95,(3*AVERAGE(D74:D76)-MIN(D74:D76))/2,AVERAGE(D74:D76))</f>
        <v>42.466666666666661</v>
      </c>
      <c r="L74" s="90"/>
      <c r="M74" t="s">
        <v>429</v>
      </c>
      <c r="N74" s="102">
        <v>67141.015432668893</v>
      </c>
      <c r="O74" s="102">
        <v>40.292275700066902</v>
      </c>
      <c r="P74" s="36">
        <f t="shared" si="1"/>
        <v>35168435959.742043</v>
      </c>
      <c r="Q74">
        <v>67141.015432668893</v>
      </c>
      <c r="R74" t="s">
        <v>37</v>
      </c>
      <c r="S74" s="7">
        <v>68274.666666666672</v>
      </c>
      <c r="T74" s="48">
        <v>39.966666666666669</v>
      </c>
      <c r="U74"/>
      <c r="V74"/>
      <c r="W74" s="48"/>
      <c r="X74" s="48"/>
      <c r="Y74" s="36"/>
      <c r="Z74" s="48"/>
      <c r="AA74"/>
    </row>
    <row r="75" spans="1:27" s="22" customFormat="1" ht="12.75" customHeight="1">
      <c r="A75" s="21">
        <v>1953</v>
      </c>
      <c r="B75" s="21">
        <v>5</v>
      </c>
      <c r="C75" s="80">
        <v>59676</v>
      </c>
      <c r="D75" s="81">
        <v>42.1</v>
      </c>
      <c r="E75" s="11"/>
      <c r="G75" s="10"/>
      <c r="H75" s="25"/>
      <c r="L75" s="90"/>
      <c r="M75" t="s">
        <v>430</v>
      </c>
      <c r="N75" s="102">
        <v>67773.862619969805</v>
      </c>
      <c r="O75" s="102">
        <v>40.672554515356197</v>
      </c>
      <c r="P75" s="36">
        <f t="shared" si="1"/>
        <v>35834969587.65078</v>
      </c>
      <c r="Q75">
        <v>67773.862619969805</v>
      </c>
      <c r="R75" t="s">
        <v>38</v>
      </c>
      <c r="S75" s="7">
        <v>67070.666666666672</v>
      </c>
      <c r="T75" s="48">
        <v>40.06666666666667</v>
      </c>
      <c r="U75"/>
      <c r="V75"/>
      <c r="W75" s="48"/>
      <c r="X75" s="48"/>
      <c r="Y75" s="36"/>
      <c r="Z75" s="48"/>
      <c r="AA75"/>
    </row>
    <row r="76" spans="1:27" s="22" customFormat="1" ht="12.75" customHeight="1">
      <c r="A76" s="21">
        <v>1953</v>
      </c>
      <c r="B76" s="21">
        <v>6</v>
      </c>
      <c r="C76" s="80">
        <v>60554</v>
      </c>
      <c r="D76" s="81">
        <v>43.3</v>
      </c>
      <c r="E76" s="11"/>
      <c r="G76" s="10"/>
      <c r="H76" s="25"/>
      <c r="L76" s="90"/>
      <c r="M76" t="s">
        <v>431</v>
      </c>
      <c r="N76" s="102">
        <v>68434.7031484115</v>
      </c>
      <c r="O76" s="102">
        <v>40.382712553781097</v>
      </c>
      <c r="P76" s="36">
        <f t="shared" si="1"/>
        <v>35926526297.293312</v>
      </c>
      <c r="Q76">
        <v>68434.7031484115</v>
      </c>
      <c r="R76" t="s">
        <v>39</v>
      </c>
      <c r="S76" s="7">
        <v>69324</v>
      </c>
      <c r="T76" s="48">
        <v>40.533333333333331</v>
      </c>
      <c r="U76"/>
      <c r="V76"/>
      <c r="W76" s="48"/>
      <c r="X76" s="48"/>
      <c r="Y76" s="36"/>
      <c r="Z76" s="48"/>
      <c r="AA76"/>
    </row>
    <row r="77" spans="1:27" s="22" customFormat="1" ht="12.75" customHeight="1">
      <c r="A77" s="21">
        <v>1953</v>
      </c>
      <c r="B77" s="21">
        <v>7</v>
      </c>
      <c r="C77" s="80">
        <v>56994</v>
      </c>
      <c r="D77" s="81">
        <v>43.3</v>
      </c>
      <c r="E77" s="11">
        <v>25</v>
      </c>
      <c r="F77" s="22" t="s">
        <v>381</v>
      </c>
      <c r="G77" s="25">
        <f>IF(MIN(C77:C79)/AVERAGE(C77:C79)&lt;0.95,(3*AVERAGE(C77:C79)-MIN(C77:C79))/2,AVERAGE(C77:C79))</f>
        <v>58362.666666666664</v>
      </c>
      <c r="H77" s="25">
        <f>IF(MIN(D77:D79)/AVERAGE(D77:D79)&lt;0.95,(3*AVERAGE(D77:D79)-MIN(D77:D79))/2,AVERAGE(D77:D79))</f>
        <v>43.2</v>
      </c>
      <c r="L77" s="90"/>
      <c r="M77" t="s">
        <v>432</v>
      </c>
      <c r="N77" s="102">
        <v>69032.043536826401</v>
      </c>
      <c r="O77" s="102">
        <v>40.443769219130303</v>
      </c>
      <c r="P77" s="36">
        <f t="shared" si="1"/>
        <v>36294908487.868713</v>
      </c>
      <c r="Q77">
        <v>69032.043536826401</v>
      </c>
      <c r="R77" t="s">
        <v>40</v>
      </c>
      <c r="S77" s="7">
        <v>67587.333333333328</v>
      </c>
      <c r="T77" s="48">
        <v>41.233333333333327</v>
      </c>
      <c r="U77"/>
      <c r="V77"/>
      <c r="W77" s="48"/>
      <c r="X77" s="48"/>
      <c r="Y77" s="36"/>
      <c r="Z77" s="48"/>
      <c r="AA77"/>
    </row>
    <row r="78" spans="1:27" s="22" customFormat="1" ht="12.75" customHeight="1">
      <c r="A78" s="21">
        <v>1953</v>
      </c>
      <c r="B78" s="21">
        <v>8</v>
      </c>
      <c r="C78" s="80">
        <v>58484</v>
      </c>
      <c r="D78" s="81">
        <v>43.1</v>
      </c>
      <c r="E78" s="11"/>
      <c r="G78" s="10"/>
      <c r="H78" s="25"/>
      <c r="L78" s="90"/>
      <c r="M78" t="s">
        <v>433</v>
      </c>
      <c r="N78" s="102">
        <v>69364.389041411196</v>
      </c>
      <c r="O78" s="102">
        <v>40.566139392754103</v>
      </c>
      <c r="P78" s="36">
        <f t="shared" si="1"/>
        <v>36579991171.712448</v>
      </c>
      <c r="Q78">
        <v>69364.389041411196</v>
      </c>
      <c r="R78" t="s">
        <v>41</v>
      </c>
      <c r="S78" s="7">
        <v>70634.333333333328</v>
      </c>
      <c r="T78" s="48">
        <v>40.233333333333341</v>
      </c>
      <c r="U78"/>
      <c r="V78"/>
      <c r="W78" s="48"/>
      <c r="X78" s="48"/>
      <c r="Y78" s="36"/>
      <c r="Z78" s="48"/>
      <c r="AA78"/>
    </row>
    <row r="79" spans="1:27" s="22" customFormat="1" ht="12.75" customHeight="1">
      <c r="A79" s="21">
        <v>1953</v>
      </c>
      <c r="B79" s="21">
        <v>9</v>
      </c>
      <c r="C79" s="80">
        <v>59610</v>
      </c>
      <c r="D79" s="81">
        <v>40</v>
      </c>
      <c r="E79" s="11"/>
      <c r="G79" s="10"/>
      <c r="H79" s="25"/>
      <c r="L79" s="90"/>
      <c r="M79" t="s">
        <v>434</v>
      </c>
      <c r="N79" s="102">
        <v>69730.811961333602</v>
      </c>
      <c r="O79" s="102">
        <v>40.6181599345528</v>
      </c>
      <c r="P79" s="36">
        <f t="shared" si="1"/>
        <v>36820384543.95179</v>
      </c>
      <c r="Q79">
        <v>69730.811961333602</v>
      </c>
      <c r="R79" t="s">
        <v>42</v>
      </c>
      <c r="S79" s="7">
        <v>69130.333333333328</v>
      </c>
      <c r="T79" s="48">
        <v>40.033333333333331</v>
      </c>
      <c r="U79"/>
      <c r="V79"/>
      <c r="W79" s="48"/>
      <c r="X79" s="48"/>
      <c r="Y79" s="36"/>
      <c r="Z79" s="48"/>
      <c r="AA79"/>
    </row>
    <row r="80" spans="1:27" s="22" customFormat="1" ht="12.75" customHeight="1">
      <c r="A80" s="21">
        <v>1953</v>
      </c>
      <c r="B80" s="21">
        <v>10</v>
      </c>
      <c r="C80" s="80">
        <v>60647</v>
      </c>
      <c r="D80" s="81">
        <v>42.4</v>
      </c>
      <c r="E80" s="11">
        <v>26</v>
      </c>
      <c r="F80" s="22" t="s">
        <v>400</v>
      </c>
      <c r="G80" s="25">
        <f>IF(MIN(C80:C82)/AVERAGE(C80:C82)&lt;0.95,(3*AVERAGE(C80:C82)-MIN(C80:C82))/2,AVERAGE(C80:C82))</f>
        <v>59992.666666666664</v>
      </c>
      <c r="H80" s="25">
        <f>IF(MIN(D80:D82)/AVERAGE(D80:D82)&lt;0.95,(3*AVERAGE(D80:D82)-MIN(D80:D82))/2,AVERAGE(D80:D82))</f>
        <v>41.733333333333327</v>
      </c>
      <c r="L80" s="90"/>
      <c r="M80" t="s">
        <v>435</v>
      </c>
      <c r="N80" s="102">
        <v>70186.290552461098</v>
      </c>
      <c r="O80" s="102">
        <v>40.559140828165802</v>
      </c>
      <c r="P80" s="36">
        <f t="shared" si="1"/>
        <v>37007043355.409821</v>
      </c>
      <c r="Q80">
        <v>70186.290552461098</v>
      </c>
      <c r="R80" t="s">
        <v>43</v>
      </c>
      <c r="S80" s="7">
        <v>70971</v>
      </c>
      <c r="T80" s="48">
        <v>40.666666666666664</v>
      </c>
      <c r="U80"/>
      <c r="V80"/>
      <c r="W80" s="48"/>
      <c r="X80" s="48"/>
      <c r="Y80" s="36"/>
      <c r="Z80" s="48"/>
      <c r="AA80"/>
    </row>
    <row r="81" spans="1:27" s="22" customFormat="1" ht="12.75" customHeight="1">
      <c r="A81" s="21">
        <v>1953</v>
      </c>
      <c r="B81" s="21">
        <v>11</v>
      </c>
      <c r="C81" s="80">
        <v>60238</v>
      </c>
      <c r="D81" s="81">
        <v>41.2</v>
      </c>
      <c r="E81" s="11"/>
      <c r="G81" s="10"/>
      <c r="H81" s="25"/>
      <c r="L81" s="90"/>
      <c r="M81" t="s">
        <v>436</v>
      </c>
      <c r="N81" s="102">
        <v>71022.613132480197</v>
      </c>
      <c r="O81" s="102">
        <v>40.355823506196501</v>
      </c>
      <c r="P81" s="36">
        <f t="shared" si="1"/>
        <v>37260288526.802185</v>
      </c>
      <c r="Q81">
        <v>71022.613132480197</v>
      </c>
      <c r="R81" t="s">
        <v>44</v>
      </c>
      <c r="S81" s="7">
        <v>69421</v>
      </c>
      <c r="T81" s="48">
        <v>41.166666666666664</v>
      </c>
      <c r="U81"/>
      <c r="V81"/>
      <c r="W81" s="48"/>
      <c r="X81" s="48"/>
      <c r="Y81" s="36"/>
      <c r="Z81" s="48"/>
      <c r="AA81"/>
    </row>
    <row r="82" spans="1:27" s="22" customFormat="1" ht="12.75" customHeight="1">
      <c r="A82" s="21">
        <v>1953</v>
      </c>
      <c r="B82" s="21">
        <v>12</v>
      </c>
      <c r="C82" s="80">
        <v>59093</v>
      </c>
      <c r="D82" s="81">
        <v>41.6</v>
      </c>
      <c r="E82" s="11"/>
      <c r="G82" s="10"/>
      <c r="H82" s="25"/>
      <c r="L82" s="90"/>
      <c r="M82" t="s">
        <v>437</v>
      </c>
      <c r="N82" s="102">
        <v>70897.793577357996</v>
      </c>
      <c r="O82" s="102">
        <v>40.125039370364199</v>
      </c>
      <c r="P82" s="36">
        <f t="shared" si="1"/>
        <v>36982097861.324768</v>
      </c>
      <c r="Q82">
        <v>70897.793577357996</v>
      </c>
      <c r="R82" t="s">
        <v>45</v>
      </c>
      <c r="S82" s="7">
        <v>72291</v>
      </c>
      <c r="T82" s="48">
        <v>39.800000000000004</v>
      </c>
      <c r="U82"/>
      <c r="V82"/>
      <c r="W82" s="48"/>
      <c r="X82" s="48"/>
      <c r="Y82" s="36"/>
      <c r="Z82" s="48"/>
      <c r="AA82"/>
    </row>
    <row r="83" spans="1:27" s="22" customFormat="1" ht="12.75" customHeight="1">
      <c r="A83" s="21">
        <v>1954</v>
      </c>
      <c r="B83" s="21">
        <v>1</v>
      </c>
      <c r="C83" s="80">
        <v>57770</v>
      </c>
      <c r="D83" s="81">
        <v>41</v>
      </c>
      <c r="E83" s="11">
        <v>27</v>
      </c>
      <c r="F83" s="22" t="s">
        <v>383</v>
      </c>
      <c r="G83" s="25">
        <f>IF(MIN(C83:C85)/AVERAGE(C83:C85)&lt;0.95,(3*AVERAGE(C83:C85)-MIN(C83:C85))/2,AVERAGE(C83:C85))</f>
        <v>57898</v>
      </c>
      <c r="H83" s="25">
        <f>IF(MIN(D83:D85)/AVERAGE(D83:D85)&lt;0.95,(3*AVERAGE(D83:D85)-MIN(D83:D85))/2,AVERAGE(D83:D85))</f>
        <v>41.033333333333331</v>
      </c>
      <c r="L83" s="90"/>
      <c r="M83" t="s">
        <v>438</v>
      </c>
      <c r="N83" s="102">
        <v>70384.029390012598</v>
      </c>
      <c r="O83" s="102">
        <v>40.430007184806797</v>
      </c>
      <c r="P83" s="36">
        <f t="shared" si="1"/>
        <v>36993148581.140205</v>
      </c>
      <c r="Q83">
        <v>70384.029390012598</v>
      </c>
      <c r="R83" t="s">
        <v>46</v>
      </c>
      <c r="S83" s="7">
        <v>69929</v>
      </c>
      <c r="T83" s="48">
        <v>39.833333333333336</v>
      </c>
      <c r="U83"/>
      <c r="V83"/>
      <c r="W83" s="48"/>
      <c r="X83" s="48"/>
      <c r="Y83" s="36"/>
      <c r="Z83" s="48"/>
      <c r="AA83"/>
    </row>
    <row r="84" spans="1:27" s="22" customFormat="1" ht="12.75" customHeight="1">
      <c r="A84" s="21">
        <v>1954</v>
      </c>
      <c r="B84" s="21">
        <v>2</v>
      </c>
      <c r="C84" s="80">
        <v>57767</v>
      </c>
      <c r="D84" s="81">
        <v>41</v>
      </c>
      <c r="E84" s="11"/>
      <c r="G84" s="10"/>
      <c r="H84" s="25"/>
      <c r="L84" s="90"/>
      <c r="M84" t="s">
        <v>439</v>
      </c>
      <c r="N84" s="102">
        <v>70111.114604747097</v>
      </c>
      <c r="O84" s="102">
        <v>40.278096948772998</v>
      </c>
      <c r="P84" s="36">
        <f t="shared" si="1"/>
        <v>36711249526.074989</v>
      </c>
      <c r="Q84">
        <v>70111.114604747097</v>
      </c>
      <c r="R84" t="s">
        <v>47</v>
      </c>
      <c r="S84" s="7">
        <v>70813.666666666672</v>
      </c>
      <c r="T84" s="48">
        <v>40.366666666666667</v>
      </c>
      <c r="U84"/>
      <c r="V84"/>
      <c r="W84" s="48"/>
      <c r="X84" s="48"/>
      <c r="Y84" s="36"/>
      <c r="Z84" s="48"/>
      <c r="AA84"/>
    </row>
    <row r="85" spans="1:27" s="22" customFormat="1" ht="12.75" customHeight="1">
      <c r="A85" s="21">
        <v>1954</v>
      </c>
      <c r="B85" s="21">
        <v>3</v>
      </c>
      <c r="C85" s="80">
        <v>58157</v>
      </c>
      <c r="D85" s="81">
        <v>41.1</v>
      </c>
      <c r="E85" s="11"/>
      <c r="G85" s="10"/>
      <c r="H85" s="25"/>
      <c r="L85" s="90"/>
      <c r="M85" t="s">
        <v>440</v>
      </c>
      <c r="N85" s="102">
        <v>70563.990494240003</v>
      </c>
      <c r="O85" s="102">
        <v>40.323358456484797</v>
      </c>
      <c r="P85" s="36">
        <f t="shared" si="1"/>
        <v>36989902076.649925</v>
      </c>
      <c r="Q85">
        <v>70563.990494240003</v>
      </c>
      <c r="R85" t="s">
        <v>48</v>
      </c>
      <c r="S85" s="7">
        <v>68793.333333333328</v>
      </c>
      <c r="T85" s="48">
        <v>41.166666666666664</v>
      </c>
      <c r="U85"/>
      <c r="V85"/>
      <c r="W85" s="48"/>
      <c r="X85" s="48"/>
      <c r="Y85" s="36"/>
      <c r="Z85" s="48"/>
      <c r="AA85"/>
    </row>
    <row r="86" spans="1:27" s="22" customFormat="1" ht="12.75" customHeight="1">
      <c r="A86" s="21">
        <v>1954</v>
      </c>
      <c r="B86" s="21">
        <v>4</v>
      </c>
      <c r="C86" s="80">
        <v>58312</v>
      </c>
      <c r="D86" s="81">
        <v>41.4</v>
      </c>
      <c r="E86" s="11">
        <v>28</v>
      </c>
      <c r="F86" s="22" t="s">
        <v>384</v>
      </c>
      <c r="G86" s="25">
        <f>IF(MIN(C86:C88)/AVERAGE(C86:C88)&lt;0.95,(3*AVERAGE(C86:C88)-MIN(C86:C88))/2,AVERAGE(C86:C88))</f>
        <v>58809.666666666664</v>
      </c>
      <c r="H86" s="25">
        <f>IF(MIN(D86:D88)/AVERAGE(D86:D88)&lt;0.95,(3*AVERAGE(D86:D88)-MIN(D86:D88))/2,AVERAGE(D86:D88))</f>
        <v>41.833333333333336</v>
      </c>
      <c r="L86" s="90"/>
      <c r="M86" t="s">
        <v>441</v>
      </c>
      <c r="N86" s="102">
        <v>71157.125002901201</v>
      </c>
      <c r="O86" s="102">
        <v>40.434682387875199</v>
      </c>
      <c r="P86" s="36">
        <f t="shared" si="1"/>
        <v>37403804738.646355</v>
      </c>
      <c r="Q86">
        <v>71157.125002901201</v>
      </c>
      <c r="R86" t="s">
        <v>49</v>
      </c>
      <c r="S86" s="7">
        <v>72629</v>
      </c>
      <c r="T86" s="48">
        <v>40.1</v>
      </c>
      <c r="U86"/>
      <c r="V86"/>
      <c r="W86" s="48"/>
      <c r="X86" s="48"/>
      <c r="Y86" s="36"/>
      <c r="Z86" s="48"/>
      <c r="AA86"/>
    </row>
    <row r="87" spans="1:27" s="22" customFormat="1" ht="12.75" customHeight="1">
      <c r="A87" s="21">
        <v>1954</v>
      </c>
      <c r="B87" s="21">
        <v>5</v>
      </c>
      <c r="C87" s="80">
        <v>58983</v>
      </c>
      <c r="D87" s="81">
        <v>41.6</v>
      </c>
      <c r="E87" s="11"/>
      <c r="G87" s="10"/>
      <c r="H87" s="25"/>
      <c r="L87" s="90"/>
      <c r="M87" t="s">
        <v>442</v>
      </c>
      <c r="N87" s="102">
        <v>71195.6835299839</v>
      </c>
      <c r="O87" s="102">
        <v>40.179048729528397</v>
      </c>
      <c r="P87" s="36">
        <f t="shared" si="1"/>
        <v>37187472892.482964</v>
      </c>
      <c r="Q87">
        <v>71195.6835299839</v>
      </c>
      <c r="R87" t="s">
        <v>50</v>
      </c>
      <c r="S87" s="7">
        <v>70910.333333333328</v>
      </c>
      <c r="T87" s="48">
        <v>39.566666666666663</v>
      </c>
      <c r="U87"/>
      <c r="V87"/>
      <c r="W87" s="48"/>
      <c r="X87" s="48"/>
      <c r="Y87" s="36"/>
      <c r="Z87" s="48"/>
      <c r="AA87"/>
    </row>
    <row r="88" spans="1:27" s="22" customFormat="1" ht="12.75" customHeight="1">
      <c r="A88" s="21">
        <v>1954</v>
      </c>
      <c r="B88" s="21">
        <v>6</v>
      </c>
      <c r="C88" s="80">
        <v>59134</v>
      </c>
      <c r="D88" s="81">
        <v>42.5</v>
      </c>
      <c r="E88" s="11"/>
      <c r="G88" s="10"/>
      <c r="H88" s="25"/>
      <c r="L88" s="90"/>
      <c r="M88" t="s">
        <v>443</v>
      </c>
      <c r="N88" s="102">
        <v>71597.337808113196</v>
      </c>
      <c r="O88" s="102">
        <v>39.8109997892957</v>
      </c>
      <c r="P88" s="36">
        <f t="shared" si="1"/>
        <v>37054700805.108055</v>
      </c>
      <c r="Q88">
        <v>71597.337808113196</v>
      </c>
      <c r="R88" t="s">
        <v>51</v>
      </c>
      <c r="S88" s="106">
        <v>72291.666666666672</v>
      </c>
      <c r="T88" s="48">
        <v>39.900000000000006</v>
      </c>
      <c r="U88"/>
      <c r="V88"/>
      <c r="W88" s="48"/>
      <c r="X88" s="48"/>
      <c r="Y88" s="36"/>
      <c r="Z88" s="48"/>
      <c r="AA88"/>
    </row>
    <row r="89" spans="1:27" s="22" customFormat="1" ht="12.75" customHeight="1">
      <c r="A89" s="21">
        <v>1954</v>
      </c>
      <c r="B89" s="21">
        <v>7</v>
      </c>
      <c r="C89" s="80">
        <v>54155</v>
      </c>
      <c r="D89" s="81">
        <v>38.4</v>
      </c>
      <c r="E89" s="11">
        <v>29</v>
      </c>
      <c r="F89" s="22" t="s">
        <v>401</v>
      </c>
      <c r="G89" s="25">
        <f>IF(MIN(C89:C91)/AVERAGE(C89:C91)&lt;0.95,(3*AVERAGE(C89:C91)-MIN(C89:C91))/2,AVERAGE(C89:C91))</f>
        <v>56609</v>
      </c>
      <c r="H89" s="25">
        <f>IF(MIN(D89:D91)/AVERAGE(D89:D91)&lt;0.95,(3*AVERAGE(D89:D91)-MIN(D89:D91))/2,AVERAGE(D89:D91))</f>
        <v>39.533333333333331</v>
      </c>
      <c r="L89" s="91"/>
      <c r="M89" t="s">
        <v>444</v>
      </c>
      <c r="N89" s="102">
        <v>71940.347291176702</v>
      </c>
      <c r="O89" s="102">
        <v>40.1724573931713</v>
      </c>
      <c r="P89" s="36">
        <f t="shared" si="1"/>
        <v>37570266973.261658</v>
      </c>
      <c r="Q89">
        <v>71940.347291176702</v>
      </c>
      <c r="R89" t="s">
        <v>52</v>
      </c>
      <c r="S89" s="106">
        <v>69927</v>
      </c>
      <c r="T89" s="48">
        <v>41.033333333333339</v>
      </c>
      <c r="U89"/>
      <c r="V89"/>
      <c r="W89" s="48"/>
      <c r="X89" s="48"/>
      <c r="Y89" s="36"/>
      <c r="Z89" s="48"/>
      <c r="AA89"/>
    </row>
    <row r="90" spans="1:27" s="22" customFormat="1" ht="12.75" customHeight="1">
      <c r="A90" s="21">
        <v>1954</v>
      </c>
      <c r="B90" s="21">
        <v>8</v>
      </c>
      <c r="C90" s="80">
        <v>56701</v>
      </c>
      <c r="D90" s="81">
        <v>42.2</v>
      </c>
      <c r="E90" s="11"/>
      <c r="G90" s="10"/>
      <c r="H90" s="25"/>
      <c r="L90" s="90"/>
      <c r="M90" t="s">
        <v>445</v>
      </c>
      <c r="N90" s="102">
        <v>72216.4903116676</v>
      </c>
      <c r="O90" s="102">
        <v>40.157969529077398</v>
      </c>
      <c r="P90" s="36">
        <f t="shared" si="1"/>
        <v>37700879026.62719</v>
      </c>
      <c r="Q90">
        <v>72216.4903116676</v>
      </c>
      <c r="R90" t="s">
        <v>53</v>
      </c>
      <c r="S90" s="7">
        <v>73728</v>
      </c>
      <c r="T90" s="48">
        <v>39.833333333333336</v>
      </c>
      <c r="U90"/>
      <c r="V90"/>
      <c r="W90" s="48"/>
      <c r="X90" s="48"/>
      <c r="Y90" s="36"/>
      <c r="Z90" s="48"/>
      <c r="AA90"/>
    </row>
    <row r="91" spans="1:27" s="22" customFormat="1" ht="12.75" customHeight="1">
      <c r="A91" s="21">
        <v>1954</v>
      </c>
      <c r="B91" s="21">
        <v>9</v>
      </c>
      <c r="C91" s="80">
        <v>58971</v>
      </c>
      <c r="D91" s="81">
        <v>38</v>
      </c>
      <c r="E91" s="11"/>
      <c r="G91" s="10"/>
      <c r="H91" s="25"/>
      <c r="L91" s="90"/>
      <c r="M91" t="s">
        <v>446</v>
      </c>
      <c r="N91" s="102">
        <v>73068.1501170306</v>
      </c>
      <c r="O91" s="102">
        <v>39.958543934065098</v>
      </c>
      <c r="P91" s="36">
        <f t="shared" si="1"/>
        <v>37956059526.219002</v>
      </c>
      <c r="Q91">
        <v>73068.1501170306</v>
      </c>
      <c r="R91" t="s">
        <v>54</v>
      </c>
      <c r="S91" s="7">
        <v>72987.333333333328</v>
      </c>
      <c r="T91" s="48">
        <v>39.333333333333336</v>
      </c>
      <c r="U91"/>
      <c r="V91"/>
      <c r="W91" s="48"/>
      <c r="X91" s="48"/>
      <c r="Y91" s="36"/>
      <c r="Z91" s="48"/>
      <c r="AA91"/>
    </row>
    <row r="92" spans="1:27" s="22" customFormat="1" ht="12.75" customHeight="1">
      <c r="A92" s="21">
        <v>1954</v>
      </c>
      <c r="B92" s="21">
        <v>10</v>
      </c>
      <c r="C92" s="80">
        <v>60116</v>
      </c>
      <c r="D92" s="81">
        <v>41.4</v>
      </c>
      <c r="E92" s="11">
        <v>30</v>
      </c>
      <c r="F92" s="22" t="s">
        <v>382</v>
      </c>
      <c r="G92" s="25">
        <f>IF(MIN(C92:C94)/AVERAGE(C92:C94)&lt;0.95,(3*AVERAGE(C92:C94)-MIN(C92:C94))/2,AVERAGE(C92:C94))</f>
        <v>59705.666666666664</v>
      </c>
      <c r="H92" s="25">
        <f>IF(MIN(D92:D94)/AVERAGE(D92:D94)&lt;0.95,(3*AVERAGE(D92:D94)-MIN(D92:D94))/2,AVERAGE(D92:D94))</f>
        <v>41.1</v>
      </c>
      <c r="L92" s="90"/>
      <c r="M92" t="s">
        <v>447</v>
      </c>
      <c r="N92" s="102">
        <v>73248.479847616894</v>
      </c>
      <c r="O92" s="102">
        <v>40.028685693584997</v>
      </c>
      <c r="P92" s="36">
        <f t="shared" si="1"/>
        <v>38116524905.590965</v>
      </c>
      <c r="Q92">
        <v>73248.479847616894</v>
      </c>
      <c r="R92" t="s">
        <v>55</v>
      </c>
      <c r="S92" s="7">
        <v>73939.666666666672</v>
      </c>
      <c r="T92" s="48">
        <v>40.133333333333333</v>
      </c>
      <c r="U92"/>
      <c r="V92"/>
      <c r="W92" s="48"/>
      <c r="X92" s="48"/>
      <c r="Y92" s="36"/>
      <c r="Z92" s="48"/>
      <c r="AA92"/>
    </row>
    <row r="93" spans="1:27" s="22" customFormat="1" ht="12.75" customHeight="1">
      <c r="A93" s="21">
        <v>1954</v>
      </c>
      <c r="B93" s="21">
        <v>11</v>
      </c>
      <c r="C93" s="80">
        <v>60007</v>
      </c>
      <c r="D93" s="81">
        <v>40.6</v>
      </c>
      <c r="E93" s="11"/>
      <c r="G93" s="10"/>
      <c r="H93" s="25"/>
      <c r="L93" s="90"/>
      <c r="M93" t="s">
        <v>448</v>
      </c>
      <c r="N93" s="102">
        <v>73549.958485529496</v>
      </c>
      <c r="O93" s="102">
        <v>39.911609084071799</v>
      </c>
      <c r="P93" s="36">
        <f t="shared" si="1"/>
        <v>38161463485.914116</v>
      </c>
      <c r="Q93">
        <v>73549.958485529496</v>
      </c>
      <c r="R93" t="s">
        <v>56</v>
      </c>
      <c r="S93" s="7">
        <v>71292</v>
      </c>
      <c r="T93" s="48">
        <v>40.766666666666666</v>
      </c>
      <c r="U93"/>
      <c r="V93"/>
      <c r="W93" s="48"/>
      <c r="X93" s="48"/>
      <c r="Y93" s="36"/>
      <c r="Z93" s="48"/>
      <c r="AA93"/>
    </row>
    <row r="94" spans="1:27" s="22" customFormat="1" ht="12.75" customHeight="1">
      <c r="A94" s="21">
        <v>1954</v>
      </c>
      <c r="B94" s="21">
        <v>12</v>
      </c>
      <c r="C94" s="80">
        <v>58994</v>
      </c>
      <c r="D94" s="81">
        <v>41.3</v>
      </c>
      <c r="E94" s="11"/>
      <c r="G94" s="10"/>
      <c r="H94" s="25"/>
      <c r="L94" s="90"/>
      <c r="M94" t="s">
        <v>449</v>
      </c>
      <c r="N94" s="102">
        <v>74168.650429080793</v>
      </c>
      <c r="O94" s="102">
        <v>39.724733031761502</v>
      </c>
      <c r="P94" s="36">
        <f t="shared" si="1"/>
        <v>38302287889.076614</v>
      </c>
      <c r="Q94">
        <v>74168.650429080793</v>
      </c>
      <c r="R94" t="s">
        <v>57</v>
      </c>
      <c r="S94" s="7">
        <v>75757.666666666672</v>
      </c>
      <c r="T94" s="48">
        <v>39.4</v>
      </c>
      <c r="U94"/>
      <c r="V94"/>
      <c r="W94" s="48"/>
      <c r="X94" s="48"/>
      <c r="Y94" s="36"/>
      <c r="Z94" s="48"/>
      <c r="AA94"/>
    </row>
    <row r="95" spans="1:27" s="22" customFormat="1" ht="12.75" customHeight="1">
      <c r="A95" s="21">
        <v>1955</v>
      </c>
      <c r="B95" s="21">
        <v>1</v>
      </c>
      <c r="C95" s="80">
        <v>57873</v>
      </c>
      <c r="D95" s="81">
        <v>40.799999999999997</v>
      </c>
      <c r="E95" s="11">
        <v>31</v>
      </c>
      <c r="F95" s="22" t="s">
        <v>387</v>
      </c>
      <c r="G95" s="25">
        <f>IF(MIN(C95:C97)/AVERAGE(C95:C97)&lt;0.95,(3*AVERAGE(C95:C97)-MIN(C95:C97))/2,AVERAGE(C95:C97))</f>
        <v>58077.666666666664</v>
      </c>
      <c r="H95" s="25">
        <f>IF(MIN(D95:D97)/AVERAGE(D95:D97)&lt;0.95,(3*AVERAGE(D95:D97)-MIN(D95:D97))/2,AVERAGE(D95:D97))</f>
        <v>40.999999999999993</v>
      </c>
      <c r="L95" s="90"/>
      <c r="M95" t="s">
        <v>450</v>
      </c>
      <c r="N95" s="102">
        <v>74314.535707359202</v>
      </c>
      <c r="O95" s="102">
        <v>39.611580426142702</v>
      </c>
      <c r="P95" s="36">
        <f t="shared" si="1"/>
        <v>38268310704.045662</v>
      </c>
      <c r="Q95">
        <v>74314.535707359202</v>
      </c>
      <c r="R95" t="s">
        <v>58</v>
      </c>
      <c r="S95" s="7">
        <v>74380.666666666672</v>
      </c>
      <c r="T95" s="48">
        <v>38.966666666666669</v>
      </c>
      <c r="U95"/>
      <c r="V95"/>
      <c r="W95" s="48"/>
      <c r="X95" s="48"/>
      <c r="Y95" s="36"/>
      <c r="Z95" s="48"/>
      <c r="AA95"/>
    </row>
    <row r="96" spans="1:27" s="22" customFormat="1" ht="12.75" customHeight="1">
      <c r="A96" s="21">
        <v>1955</v>
      </c>
      <c r="B96" s="21">
        <v>2</v>
      </c>
      <c r="C96" s="80">
        <v>57755</v>
      </c>
      <c r="D96" s="81">
        <v>40.9</v>
      </c>
      <c r="E96" s="11"/>
      <c r="G96" s="10"/>
      <c r="H96" s="25"/>
      <c r="L96" s="90"/>
      <c r="M96" t="s">
        <v>451</v>
      </c>
      <c r="N96" s="102">
        <v>74164.030556697893</v>
      </c>
      <c r="O96" s="102">
        <v>39.578111572530503</v>
      </c>
      <c r="P96" s="36">
        <f t="shared" si="1"/>
        <v>38158539588.540161</v>
      </c>
      <c r="Q96">
        <v>74164.030556697893</v>
      </c>
      <c r="R96" t="s">
        <v>59</v>
      </c>
      <c r="S96" s="7">
        <v>74836.666666666672</v>
      </c>
      <c r="T96" s="48">
        <v>39.700000000000003</v>
      </c>
      <c r="U96"/>
      <c r="V96"/>
      <c r="W96" s="48"/>
      <c r="X96" s="48"/>
      <c r="Y96" s="36"/>
      <c r="Z96" s="48"/>
      <c r="AA96"/>
    </row>
    <row r="97" spans="1:27" s="22" customFormat="1" ht="12.75" customHeight="1">
      <c r="A97" s="21">
        <v>1955</v>
      </c>
      <c r="B97" s="21">
        <v>3</v>
      </c>
      <c r="C97" s="80">
        <v>58605</v>
      </c>
      <c r="D97" s="81">
        <v>41.3</v>
      </c>
      <c r="E97" s="11"/>
      <c r="G97" s="10"/>
      <c r="H97" s="25"/>
      <c r="L97" s="90"/>
      <c r="M97" t="s">
        <v>452</v>
      </c>
      <c r="N97" s="102">
        <v>73734.400263218806</v>
      </c>
      <c r="O97" s="102">
        <v>39.5609778669996</v>
      </c>
      <c r="P97" s="36">
        <f t="shared" si="1"/>
        <v>37921064699.045959</v>
      </c>
      <c r="Q97">
        <v>73734.400263218806</v>
      </c>
      <c r="R97" t="s">
        <v>60</v>
      </c>
      <c r="S97" s="7">
        <v>71362.333333333328</v>
      </c>
      <c r="T97" s="48">
        <v>40.4</v>
      </c>
      <c r="U97"/>
      <c r="V97"/>
      <c r="W97" s="48"/>
      <c r="X97" s="48"/>
      <c r="Y97" s="36"/>
      <c r="Z97" s="48"/>
      <c r="AA97"/>
    </row>
    <row r="98" spans="1:27" s="22" customFormat="1" ht="12.75" customHeight="1">
      <c r="A98" s="21">
        <v>1955</v>
      </c>
      <c r="B98" s="21">
        <v>4</v>
      </c>
      <c r="C98" s="80">
        <v>59589</v>
      </c>
      <c r="D98" s="81">
        <v>41.2</v>
      </c>
      <c r="E98" s="11">
        <v>32</v>
      </c>
      <c r="F98" s="22" t="s">
        <v>402</v>
      </c>
      <c r="G98" s="25">
        <f>IF(MIN(C98:C100)/AVERAGE(C98:C100)&lt;0.95,(3*AVERAGE(C98:C100)-MIN(C98:C100))/2,AVERAGE(C98:C100))</f>
        <v>60481</v>
      </c>
      <c r="H98" s="25">
        <f>IF(MIN(D98:D100)/AVERAGE(D98:D100)&lt;0.95,(3*AVERAGE(D98:D100)-MIN(D98:D100))/2,AVERAGE(D98:D100))</f>
        <v>41.633333333333333</v>
      </c>
      <c r="L98" s="90"/>
      <c r="M98" t="s">
        <v>453</v>
      </c>
      <c r="N98" s="102">
        <v>73849.325044213707</v>
      </c>
      <c r="O98" s="102">
        <v>39.243484991154297</v>
      </c>
      <c r="P98" s="36">
        <f t="shared" si="1"/>
        <v>37675363426.733177</v>
      </c>
      <c r="Q98">
        <v>73849.325044213707</v>
      </c>
      <c r="R98" t="s">
        <v>61</v>
      </c>
      <c r="S98" s="7">
        <v>75472</v>
      </c>
      <c r="T98" s="48">
        <v>38.93333333333333</v>
      </c>
      <c r="U98"/>
      <c r="V98"/>
      <c r="W98" s="48"/>
      <c r="X98" s="48"/>
      <c r="Y98" s="36"/>
      <c r="Z98" s="48"/>
      <c r="AA98"/>
    </row>
    <row r="99" spans="1:27" s="22" customFormat="1" ht="12.75" customHeight="1">
      <c r="A99" s="21">
        <v>1955</v>
      </c>
      <c r="B99" s="21">
        <v>5</v>
      </c>
      <c r="C99" s="80">
        <v>60700</v>
      </c>
      <c r="D99" s="81">
        <v>41.9</v>
      </c>
      <c r="E99" s="11"/>
      <c r="G99" s="10"/>
      <c r="H99" s="25"/>
      <c r="L99" s="90"/>
      <c r="M99" t="s">
        <v>454</v>
      </c>
      <c r="N99" s="102">
        <v>74039.891278963099</v>
      </c>
      <c r="O99" s="102">
        <v>39.376726082795599</v>
      </c>
      <c r="P99" s="36">
        <f t="shared" si="1"/>
        <v>37900830735.192062</v>
      </c>
      <c r="Q99">
        <v>74039.891278963099</v>
      </c>
      <c r="R99" t="s">
        <v>62</v>
      </c>
      <c r="S99" s="7">
        <v>74151</v>
      </c>
      <c r="T99" s="48">
        <v>38.733333333333327</v>
      </c>
      <c r="U99"/>
      <c r="V99"/>
      <c r="W99" s="48"/>
      <c r="X99" s="48"/>
      <c r="Y99" s="36"/>
      <c r="Z99" s="48"/>
      <c r="AA99"/>
    </row>
    <row r="100" spans="1:27" s="22" customFormat="1" ht="12.75" customHeight="1">
      <c r="A100" s="21">
        <v>1955</v>
      </c>
      <c r="B100" s="21">
        <v>6</v>
      </c>
      <c r="C100" s="80">
        <v>61154</v>
      </c>
      <c r="D100" s="81">
        <v>41.8</v>
      </c>
      <c r="E100" s="11"/>
      <c r="G100" s="10"/>
      <c r="H100" s="25"/>
      <c r="L100" s="90"/>
      <c r="M100" t="s">
        <v>455</v>
      </c>
      <c r="N100" s="102">
        <v>73991.877015861901</v>
      </c>
      <c r="O100" s="102">
        <v>39.368508329422397</v>
      </c>
      <c r="P100" s="36">
        <f t="shared" si="1"/>
        <v>37868347745.91124</v>
      </c>
      <c r="Q100">
        <v>73991.877015861901</v>
      </c>
      <c r="R100" t="s">
        <v>63</v>
      </c>
      <c r="S100" s="7">
        <v>74642.333333333328</v>
      </c>
      <c r="T100" s="48">
        <v>39.5</v>
      </c>
      <c r="U100"/>
      <c r="V100"/>
      <c r="W100" s="48"/>
      <c r="X100" s="48"/>
      <c r="Y100" s="36"/>
      <c r="Z100" s="48"/>
      <c r="AA100"/>
    </row>
    <row r="101" spans="1:27" s="22" customFormat="1" ht="12.75" customHeight="1">
      <c r="A101" s="21">
        <v>1955</v>
      </c>
      <c r="B101" s="21">
        <v>7</v>
      </c>
      <c r="C101" s="80">
        <v>58530</v>
      </c>
      <c r="D101" s="81">
        <v>42.7</v>
      </c>
      <c r="E101" s="11">
        <v>33</v>
      </c>
      <c r="F101" s="22" t="s">
        <v>385</v>
      </c>
      <c r="G101" s="25">
        <f>IF(MIN(C101:C103)/AVERAGE(C101:C103)&lt;0.95,(3*AVERAGE(C101:C103)-MIN(C101:C103))/2,AVERAGE(C101:C103))</f>
        <v>59870.333333333336</v>
      </c>
      <c r="H101" s="25">
        <f>IF(MIN(D101:D103)/AVERAGE(D101:D103)&lt;0.95,(3*AVERAGE(D101:D103)-MIN(D101:D103))/2,AVERAGE(D101:D103))</f>
        <v>42.6</v>
      </c>
      <c r="L101" s="90"/>
      <c r="M101" t="s">
        <v>456</v>
      </c>
      <c r="N101" s="102">
        <v>74457.209216551404</v>
      </c>
      <c r="O101" s="102">
        <v>39.113084256032003</v>
      </c>
      <c r="P101" s="36">
        <f t="shared" si="1"/>
        <v>37859264268.227715</v>
      </c>
      <c r="Q101">
        <v>74457.209216551404</v>
      </c>
      <c r="R101" t="s">
        <v>64</v>
      </c>
      <c r="S101" s="7">
        <v>72021.333333333328</v>
      </c>
      <c r="T101" s="48">
        <v>39.93333333333333</v>
      </c>
      <c r="U101"/>
      <c r="V101"/>
      <c r="W101" s="48"/>
      <c r="X101" s="48"/>
      <c r="Y101" s="36"/>
      <c r="Z101" s="48"/>
      <c r="AA101"/>
    </row>
    <row r="102" spans="1:27" s="22" customFormat="1" ht="12.75" customHeight="1">
      <c r="A102" s="21">
        <v>1955</v>
      </c>
      <c r="B102" s="21">
        <v>8</v>
      </c>
      <c r="C102" s="80">
        <v>59253</v>
      </c>
      <c r="D102" s="81">
        <v>42.6</v>
      </c>
      <c r="E102" s="11"/>
      <c r="G102" s="10"/>
      <c r="H102" s="25"/>
      <c r="L102" s="90"/>
      <c r="M102" t="s">
        <v>457</v>
      </c>
      <c r="N102" s="102">
        <v>75244.778926013605</v>
      </c>
      <c r="O102" s="102">
        <v>39.332712907764801</v>
      </c>
      <c r="P102" s="36">
        <f t="shared" si="1"/>
        <v>38474556734.966614</v>
      </c>
      <c r="Q102">
        <v>75244.778926013605</v>
      </c>
      <c r="R102" t="s">
        <v>65</v>
      </c>
      <c r="S102" s="7">
        <v>76978.333333333328</v>
      </c>
      <c r="T102" s="48">
        <v>39.033333333333331</v>
      </c>
      <c r="U102"/>
      <c r="V102"/>
      <c r="W102" s="48"/>
      <c r="X102" s="48"/>
      <c r="Y102" s="36"/>
      <c r="Z102" s="48"/>
      <c r="AA102"/>
    </row>
    <row r="103" spans="1:27" s="22" customFormat="1" ht="12.75" customHeight="1">
      <c r="A103" s="21">
        <v>1955</v>
      </c>
      <c r="B103" s="21">
        <v>9</v>
      </c>
      <c r="C103" s="80">
        <v>61828</v>
      </c>
      <c r="D103" s="81">
        <v>42.5</v>
      </c>
      <c r="E103" s="11"/>
      <c r="G103" s="10"/>
      <c r="H103" s="25"/>
      <c r="L103" s="90"/>
      <c r="M103" t="s">
        <v>458</v>
      </c>
      <c r="N103" s="102">
        <v>76193.857258743301</v>
      </c>
      <c r="O103" s="102">
        <v>39.450487520445797</v>
      </c>
      <c r="P103" s="36">
        <f t="shared" si="1"/>
        <v>39076502593.968857</v>
      </c>
      <c r="Q103">
        <v>76193.857258743301</v>
      </c>
      <c r="R103" t="s">
        <v>66</v>
      </c>
      <c r="S103" s="7">
        <v>76245</v>
      </c>
      <c r="T103" s="48">
        <v>38.800000000000004</v>
      </c>
      <c r="U103"/>
      <c r="V103"/>
      <c r="W103" s="48"/>
      <c r="X103" s="48"/>
      <c r="Y103" s="36"/>
      <c r="Z103" s="48"/>
      <c r="AA103"/>
    </row>
    <row r="104" spans="1:27" s="22" customFormat="1" ht="12.75" customHeight="1">
      <c r="A104" s="21">
        <v>1955</v>
      </c>
      <c r="B104" s="21">
        <v>10</v>
      </c>
      <c r="C104" s="80">
        <v>62867</v>
      </c>
      <c r="D104" s="81">
        <v>42</v>
      </c>
      <c r="E104" s="11">
        <v>34</v>
      </c>
      <c r="F104" s="22" t="s">
        <v>386</v>
      </c>
      <c r="G104" s="25">
        <f>IF(MIN(C104:C106)/AVERAGE(C104:C106)&lt;0.95,(3*AVERAGE(C104:C106)-MIN(C104:C106))/2,AVERAGE(C104:C106))</f>
        <v>62619</v>
      </c>
      <c r="H104" s="25">
        <f>IF(MIN(D104:D106)/AVERAGE(D104:D106)&lt;0.95,(3*AVERAGE(D104:D106)-MIN(D104:D106))/2,AVERAGE(D104:D106))</f>
        <v>41.233333333333334</v>
      </c>
      <c r="L104" s="90"/>
      <c r="M104" t="s">
        <v>459</v>
      </c>
      <c r="N104" s="102">
        <v>76779.191465290205</v>
      </c>
      <c r="O104" s="102">
        <v>39.3938193328731</v>
      </c>
      <c r="P104" s="36">
        <f t="shared" si="1"/>
        <v>39320132762.400291</v>
      </c>
      <c r="Q104">
        <v>76779.191465290205</v>
      </c>
      <c r="R104" t="s">
        <v>67</v>
      </c>
      <c r="S104" s="7">
        <v>77432.666666666672</v>
      </c>
      <c r="T104" s="48">
        <v>39.533333333333331</v>
      </c>
      <c r="U104"/>
      <c r="V104"/>
      <c r="W104" s="48"/>
      <c r="X104" s="48"/>
      <c r="Y104" s="36"/>
      <c r="Z104" s="48"/>
      <c r="AA104"/>
    </row>
    <row r="105" spans="1:27" s="22" customFormat="1" ht="12.75" customHeight="1">
      <c r="A105" s="21">
        <v>1955</v>
      </c>
      <c r="B105" s="21">
        <v>11</v>
      </c>
      <c r="C105" s="80">
        <v>62841</v>
      </c>
      <c r="D105" s="81">
        <v>40.5</v>
      </c>
      <c r="E105" s="11"/>
      <c r="G105" s="10"/>
      <c r="H105" s="25"/>
      <c r="L105" s="90"/>
      <c r="M105" t="s">
        <v>460</v>
      </c>
      <c r="N105" s="102">
        <v>77303.6304536643</v>
      </c>
      <c r="O105" s="102">
        <v>39.3339017212123</v>
      </c>
      <c r="P105" s="36">
        <f t="shared" si="1"/>
        <v>39528494238.445496</v>
      </c>
      <c r="Q105">
        <v>77303.6304536643</v>
      </c>
      <c r="R105" t="s">
        <v>68</v>
      </c>
      <c r="S105" s="7">
        <v>74816.333333333328</v>
      </c>
      <c r="T105" s="48">
        <v>40.133333333333333</v>
      </c>
      <c r="U105"/>
      <c r="V105"/>
      <c r="W105" s="48"/>
      <c r="X105" s="48"/>
      <c r="Y105" s="36"/>
      <c r="Z105" s="48"/>
      <c r="AA105"/>
    </row>
    <row r="106" spans="1:27" s="22" customFormat="1" ht="12.75" customHeight="1">
      <c r="A106" s="21">
        <v>1955</v>
      </c>
      <c r="B106" s="21">
        <v>12</v>
      </c>
      <c r="C106" s="80">
        <v>62149</v>
      </c>
      <c r="D106" s="81">
        <v>41.2</v>
      </c>
      <c r="E106" s="11"/>
      <c r="G106" s="10"/>
      <c r="H106" s="25"/>
      <c r="L106" s="90"/>
      <c r="M106" t="s">
        <v>461</v>
      </c>
      <c r="N106" s="102">
        <v>77632.452869315195</v>
      </c>
      <c r="O106" s="102">
        <v>39.345942365934803</v>
      </c>
      <c r="P106" s="36">
        <f t="shared" si="1"/>
        <v>39708786212.188934</v>
      </c>
      <c r="Q106">
        <v>77632.452869315195</v>
      </c>
      <c r="R106" t="s">
        <v>69</v>
      </c>
      <c r="S106" s="7">
        <v>79501</v>
      </c>
      <c r="T106" s="48">
        <v>39.066666666666663</v>
      </c>
      <c r="U106"/>
      <c r="V106"/>
      <c r="W106" s="48"/>
      <c r="X106" s="48"/>
      <c r="Y106" s="36"/>
      <c r="Z106" s="48"/>
      <c r="AA106"/>
    </row>
    <row r="107" spans="1:27" s="22" customFormat="1" ht="12.75" customHeight="1">
      <c r="A107" s="21">
        <v>1956</v>
      </c>
      <c r="B107" s="21">
        <v>1</v>
      </c>
      <c r="C107" s="80">
        <v>60455</v>
      </c>
      <c r="D107" s="81">
        <v>40.9</v>
      </c>
      <c r="E107" s="11">
        <v>35</v>
      </c>
      <c r="F107" s="22" t="s">
        <v>403</v>
      </c>
      <c r="G107" s="25">
        <f>IF(MIN(C107:C109)/AVERAGE(C107:C109)&lt;0.95,(3*AVERAGE(C107:C109)-MIN(C107:C109))/2,AVERAGE(C107:C109))</f>
        <v>60468</v>
      </c>
      <c r="H107" s="25">
        <f>IF(MIN(D107:D109)/AVERAGE(D107:D109)&lt;0.95,(3*AVERAGE(D107:D109)-MIN(D107:D109))/2,AVERAGE(D107:D109))</f>
        <v>40.666666666666664</v>
      </c>
      <c r="L107" s="90"/>
      <c r="M107" t="s">
        <v>462</v>
      </c>
      <c r="N107" s="102">
        <v>78121.278630469606</v>
      </c>
      <c r="O107" s="102">
        <v>39.312229162040502</v>
      </c>
      <c r="P107" s="36">
        <f t="shared" si="1"/>
        <v>39924580903.3843</v>
      </c>
      <c r="Q107">
        <v>78121.278630469606</v>
      </c>
      <c r="R107" t="s">
        <v>70</v>
      </c>
      <c r="S107" s="7">
        <v>78041.666666666672</v>
      </c>
      <c r="T107" s="48">
        <v>38.666666666666664</v>
      </c>
      <c r="U107"/>
      <c r="V107"/>
      <c r="W107" s="48"/>
      <c r="X107" s="48"/>
      <c r="Y107" s="36"/>
      <c r="Z107" s="48"/>
      <c r="AA107"/>
    </row>
    <row r="108" spans="1:27" s="22" customFormat="1" ht="12.75" customHeight="1">
      <c r="A108" s="21">
        <v>1956</v>
      </c>
      <c r="B108" s="21">
        <v>2</v>
      </c>
      <c r="C108" s="80">
        <v>60200</v>
      </c>
      <c r="D108" s="81">
        <v>40.4</v>
      </c>
      <c r="E108" s="11"/>
      <c r="G108" s="10"/>
      <c r="H108" s="25"/>
      <c r="L108" s="90"/>
      <c r="M108" t="s">
        <v>463</v>
      </c>
      <c r="N108" s="102">
        <v>79338.619190841899</v>
      </c>
      <c r="O108" s="102">
        <v>39.451667021036897</v>
      </c>
      <c r="P108" s="36">
        <f t="shared" si="1"/>
        <v>40690530220.937256</v>
      </c>
      <c r="Q108">
        <v>79338.619190841899</v>
      </c>
      <c r="R108" t="s">
        <v>71</v>
      </c>
      <c r="S108" s="7">
        <v>80024</v>
      </c>
      <c r="T108" s="48">
        <v>39.566666666666663</v>
      </c>
      <c r="U108"/>
      <c r="V108"/>
      <c r="W108" s="48"/>
      <c r="X108" s="48"/>
      <c r="Y108" s="36"/>
      <c r="Z108" s="48"/>
      <c r="AA108"/>
    </row>
    <row r="109" spans="1:27" s="22" customFormat="1" ht="12.75" customHeight="1">
      <c r="A109" s="21">
        <v>1956</v>
      </c>
      <c r="B109" s="21">
        <v>3</v>
      </c>
      <c r="C109" s="80">
        <v>60749</v>
      </c>
      <c r="D109" s="81">
        <v>40.700000000000003</v>
      </c>
      <c r="E109" s="11"/>
      <c r="G109" s="10"/>
      <c r="H109" s="25"/>
      <c r="L109" s="90"/>
      <c r="M109" t="s">
        <v>464</v>
      </c>
      <c r="N109" s="102">
        <v>79842.509555427401</v>
      </c>
      <c r="O109" s="102">
        <v>39.417268347262997</v>
      </c>
      <c r="P109" s="36">
        <f t="shared" si="1"/>
        <v>40913257120.647499</v>
      </c>
      <c r="Q109">
        <v>79842.509555427401</v>
      </c>
      <c r="R109" t="s">
        <v>72</v>
      </c>
      <c r="S109" s="7">
        <v>77312.666666666672</v>
      </c>
      <c r="T109" s="48">
        <v>40.199999999999996</v>
      </c>
      <c r="U109"/>
      <c r="V109"/>
      <c r="W109" s="48"/>
      <c r="X109" s="48"/>
      <c r="Y109" s="36"/>
      <c r="Z109" s="48"/>
      <c r="AA109"/>
    </row>
    <row r="110" spans="1:27" s="22" customFormat="1" ht="12.75" customHeight="1">
      <c r="A110" s="21">
        <v>1956</v>
      </c>
      <c r="B110" s="21">
        <v>4</v>
      </c>
      <c r="C110" s="80">
        <v>61901</v>
      </c>
      <c r="D110" s="81">
        <v>41.3</v>
      </c>
      <c r="E110" s="11">
        <v>36</v>
      </c>
      <c r="F110" s="22" t="s">
        <v>388</v>
      </c>
      <c r="G110" s="25">
        <f>IF(MIN(C110:C112)/AVERAGE(C110:C112)&lt;0.95,(3*AVERAGE(C110:C112)-MIN(C110:C112))/2,AVERAGE(C110:C112))</f>
        <v>62571</v>
      </c>
      <c r="H110" s="25">
        <f>IF(MIN(D110:D112)/AVERAGE(D110:D112)&lt;0.95,(3*AVERAGE(D110:D112)-MIN(D110:D112))/2,AVERAGE(D110:D112))</f>
        <v>41.7</v>
      </c>
      <c r="L110" s="90"/>
      <c r="M110" t="s">
        <v>465</v>
      </c>
      <c r="N110" s="102">
        <v>80545.988409131707</v>
      </c>
      <c r="O110" s="102">
        <v>39.274602182633103</v>
      </c>
      <c r="P110" s="36">
        <f t="shared" si="1"/>
        <v>41124351478.283119</v>
      </c>
      <c r="Q110">
        <v>80545.988409131707</v>
      </c>
      <c r="R110" t="s">
        <v>73</v>
      </c>
      <c r="S110" s="7">
        <v>82554</v>
      </c>
      <c r="T110" s="48">
        <v>39.033333333333331</v>
      </c>
      <c r="U110"/>
      <c r="V110"/>
      <c r="W110" s="48"/>
      <c r="X110" s="48"/>
      <c r="Y110" s="36"/>
      <c r="Z110" s="48"/>
      <c r="AA110"/>
    </row>
    <row r="111" spans="1:27" s="22" customFormat="1" ht="12.75" customHeight="1">
      <c r="A111" s="21">
        <v>1956</v>
      </c>
      <c r="B111" s="21">
        <v>5</v>
      </c>
      <c r="C111" s="80">
        <v>63144</v>
      </c>
      <c r="D111" s="81">
        <v>41.6</v>
      </c>
      <c r="E111" s="11"/>
      <c r="G111" s="10"/>
      <c r="H111" s="25"/>
      <c r="L111" s="90"/>
      <c r="M111" t="s">
        <v>466</v>
      </c>
      <c r="N111" s="102">
        <v>80887.227785796407</v>
      </c>
      <c r="O111" s="102">
        <v>39.141454128065703</v>
      </c>
      <c r="P111" s="36">
        <f t="shared" si="1"/>
        <v>41158568307.013977</v>
      </c>
      <c r="Q111">
        <v>80887.227785796407</v>
      </c>
      <c r="R111" t="s">
        <v>74</v>
      </c>
      <c r="S111" s="7">
        <v>80726</v>
      </c>
      <c r="T111" s="48">
        <v>38.499999999999993</v>
      </c>
      <c r="U111"/>
      <c r="V111"/>
      <c r="W111" s="48"/>
      <c r="X111" s="48"/>
      <c r="Y111" s="36"/>
      <c r="Z111" s="48"/>
      <c r="AA111"/>
    </row>
    <row r="112" spans="1:27" s="22" customFormat="1" ht="12.75" customHeight="1">
      <c r="A112" s="21">
        <v>1956</v>
      </c>
      <c r="B112" s="21">
        <v>6</v>
      </c>
      <c r="C112" s="80">
        <v>62668</v>
      </c>
      <c r="D112" s="81">
        <v>42.2</v>
      </c>
      <c r="E112" s="11"/>
      <c r="G112" s="10"/>
      <c r="H112" s="25"/>
      <c r="L112" s="90"/>
      <c r="M112" t="s">
        <v>467</v>
      </c>
      <c r="N112" s="102">
        <v>80376.923967164505</v>
      </c>
      <c r="O112" s="102">
        <v>38.824923114700702</v>
      </c>
      <c r="P112" s="36">
        <f t="shared" si="1"/>
        <v>40568162611.876976</v>
      </c>
      <c r="Q112">
        <v>80376.923967164505</v>
      </c>
      <c r="R112" t="s">
        <v>75</v>
      </c>
      <c r="S112" s="7">
        <v>81012</v>
      </c>
      <c r="T112" s="48">
        <v>38.93333333333333</v>
      </c>
      <c r="U112"/>
      <c r="V112"/>
      <c r="W112" s="48"/>
      <c r="X112" s="48"/>
      <c r="Y112" s="36"/>
      <c r="Z112" s="48"/>
      <c r="AA112"/>
    </row>
    <row r="113" spans="1:27" s="22" customFormat="1" ht="12.75" customHeight="1">
      <c r="A113" s="21">
        <v>1956</v>
      </c>
      <c r="B113" s="21">
        <v>7</v>
      </c>
      <c r="C113" s="80">
        <v>59175</v>
      </c>
      <c r="D113" s="81">
        <v>42.5</v>
      </c>
      <c r="E113" s="11">
        <v>37</v>
      </c>
      <c r="F113" s="22" t="s">
        <v>389</v>
      </c>
      <c r="G113" s="25">
        <f>IF(MIN(C113:C115)/AVERAGE(C113:C115)&lt;0.95,(3*AVERAGE(C113:C115)-MIN(C113:C115))/2,AVERAGE(C113:C115))</f>
        <v>61052</v>
      </c>
      <c r="H113" s="25">
        <f>IF(MIN(D113:D115)/AVERAGE(D113:D115)&lt;0.95,(3*AVERAGE(D113:D115)-MIN(D113:D115))/2,AVERAGE(D113:D115))</f>
        <v>42.466666666666661</v>
      </c>
      <c r="L113" s="90"/>
      <c r="M113" t="s">
        <v>468</v>
      </c>
      <c r="N113" s="102">
        <v>80884.712120828102</v>
      </c>
      <c r="O113" s="102">
        <v>39.066882011309801</v>
      </c>
      <c r="P113" s="36">
        <f t="shared" si="1"/>
        <v>41078875564.260956</v>
      </c>
      <c r="Q113">
        <v>80884.712120828102</v>
      </c>
      <c r="R113" t="s">
        <v>76</v>
      </c>
      <c r="S113" s="7">
        <v>78412.666666666672</v>
      </c>
      <c r="T113" s="48">
        <v>39.833333333333336</v>
      </c>
      <c r="U113"/>
      <c r="V113"/>
      <c r="W113" s="48"/>
      <c r="X113" s="48"/>
      <c r="Y113" s="36"/>
      <c r="Z113" s="48"/>
      <c r="AA113"/>
    </row>
    <row r="114" spans="1:27" s="22" customFormat="1" ht="12.75" customHeight="1">
      <c r="A114" s="21">
        <v>1956</v>
      </c>
      <c r="B114" s="21">
        <v>8</v>
      </c>
      <c r="C114" s="80">
        <v>60899</v>
      </c>
      <c r="D114" s="81">
        <v>42.6</v>
      </c>
      <c r="E114" s="11"/>
      <c r="G114" s="10"/>
      <c r="H114" s="25"/>
      <c r="L114" s="90"/>
      <c r="M114" t="s">
        <v>469</v>
      </c>
      <c r="N114" s="102">
        <v>80272.294095025994</v>
      </c>
      <c r="O114" s="102">
        <v>38.9941540676502</v>
      </c>
      <c r="P114" s="36">
        <f t="shared" si="1"/>
        <v>40691952642.967224</v>
      </c>
      <c r="Q114">
        <v>80272.294095025994</v>
      </c>
      <c r="R114" t="s">
        <v>77</v>
      </c>
      <c r="S114" s="7">
        <v>82300.666666666672</v>
      </c>
      <c r="T114" s="48">
        <v>38.766666666666673</v>
      </c>
      <c r="U114"/>
      <c r="V114"/>
      <c r="W114" s="48"/>
      <c r="X114" s="48"/>
      <c r="Y114" s="36"/>
      <c r="Z114" s="48"/>
      <c r="AA114"/>
    </row>
    <row r="115" spans="1:27" s="22" customFormat="1" ht="12.75" customHeight="1">
      <c r="A115" s="21">
        <v>1956</v>
      </c>
      <c r="B115" s="21">
        <v>9</v>
      </c>
      <c r="C115" s="80">
        <v>63082</v>
      </c>
      <c r="D115" s="81">
        <v>42.3</v>
      </c>
      <c r="E115" s="11"/>
      <c r="G115" s="10"/>
      <c r="H115" s="25"/>
      <c r="L115" s="90"/>
      <c r="M115" t="s">
        <v>470</v>
      </c>
      <c r="N115" s="102">
        <v>79441.685022233403</v>
      </c>
      <c r="O115" s="102">
        <v>38.6966577790825</v>
      </c>
      <c r="P115" s="36">
        <f t="shared" ref="P115:P178" si="2">N115*O115*52/4*1000</f>
        <v>39963660083.087395</v>
      </c>
      <c r="Q115">
        <v>79441.685022233403</v>
      </c>
      <c r="R115" t="s">
        <v>78</v>
      </c>
      <c r="S115" s="7">
        <v>79219.666666666672</v>
      </c>
      <c r="T115" s="48">
        <v>38.06666666666667</v>
      </c>
      <c r="U115"/>
      <c r="V115"/>
      <c r="W115" s="48"/>
      <c r="X115" s="48"/>
      <c r="Y115" s="36"/>
      <c r="Z115" s="48"/>
      <c r="AA115"/>
    </row>
    <row r="116" spans="1:27" s="22" customFormat="1" ht="12.75" customHeight="1">
      <c r="A116" s="21">
        <v>1956</v>
      </c>
      <c r="B116" s="21">
        <v>10</v>
      </c>
      <c r="C116" s="80">
        <v>63858</v>
      </c>
      <c r="D116" s="81">
        <v>41.9</v>
      </c>
      <c r="E116" s="11">
        <v>38</v>
      </c>
      <c r="F116" s="22" t="s">
        <v>390</v>
      </c>
      <c r="G116" s="25">
        <f>IF(MIN(C116:C118)/AVERAGE(C116:C118)&lt;0.95,(3*AVERAGE(C116:C118)-MIN(C116:C118))/2,AVERAGE(C116:C118))</f>
        <v>63181.666666666664</v>
      </c>
      <c r="H116" s="25">
        <f>IF(MIN(D116:D118)/AVERAGE(D116:D118)&lt;0.95,(3*AVERAGE(D116:D118)-MIN(D116:D118))/2,AVERAGE(D116:D118))</f>
        <v>41.1</v>
      </c>
      <c r="L116" s="90"/>
      <c r="M116" t="s">
        <v>471</v>
      </c>
      <c r="N116" s="102">
        <v>79459.730254155205</v>
      </c>
      <c r="O116" s="102">
        <v>38.708784910655197</v>
      </c>
      <c r="P116" s="36">
        <f t="shared" si="2"/>
        <v>39985264897.068085</v>
      </c>
      <c r="Q116">
        <v>79459.730254155205</v>
      </c>
      <c r="R116" t="s">
        <v>79</v>
      </c>
      <c r="S116" s="7">
        <v>80070</v>
      </c>
      <c r="T116" s="48">
        <v>38.800000000000004</v>
      </c>
      <c r="U116"/>
      <c r="V116"/>
      <c r="W116" s="48"/>
      <c r="X116" s="48"/>
      <c r="Y116" s="36"/>
      <c r="Z116" s="48"/>
      <c r="AA116"/>
    </row>
    <row r="117" spans="1:27" s="22" customFormat="1" ht="12.75" customHeight="1">
      <c r="A117" s="21">
        <v>1956</v>
      </c>
      <c r="B117" s="21">
        <v>11</v>
      </c>
      <c r="C117" s="80">
        <v>63138</v>
      </c>
      <c r="D117" s="81">
        <v>40.4</v>
      </c>
      <c r="E117" s="11"/>
      <c r="G117" s="10"/>
      <c r="H117" s="25"/>
      <c r="L117" s="90"/>
      <c r="M117" t="s">
        <v>472</v>
      </c>
      <c r="N117" s="102">
        <v>79323.377660704602</v>
      </c>
      <c r="O117" s="102">
        <v>38.623028958677601</v>
      </c>
      <c r="P117" s="36">
        <f t="shared" si="2"/>
        <v>39828218462.363678</v>
      </c>
      <c r="Q117">
        <v>79323.377660704602</v>
      </c>
      <c r="R117" t="s">
        <v>80</v>
      </c>
      <c r="S117" s="7">
        <v>76947</v>
      </c>
      <c r="T117" s="48">
        <v>39.366666666666667</v>
      </c>
      <c r="U117"/>
      <c r="V117"/>
      <c r="W117" s="48"/>
      <c r="X117" s="48"/>
      <c r="Y117" s="36"/>
      <c r="Z117" s="48"/>
      <c r="AA117"/>
    </row>
    <row r="118" spans="1:27" s="22" customFormat="1" ht="12.75" customHeight="1">
      <c r="A118" s="21">
        <v>1956</v>
      </c>
      <c r="B118" s="21">
        <v>12</v>
      </c>
      <c r="C118" s="80">
        <v>62549</v>
      </c>
      <c r="D118" s="81">
        <v>41</v>
      </c>
      <c r="E118" s="11"/>
      <c r="G118" s="10"/>
      <c r="H118" s="25"/>
      <c r="L118" s="90"/>
      <c r="M118" t="s">
        <v>473</v>
      </c>
      <c r="N118" s="102">
        <v>80200.071363640993</v>
      </c>
      <c r="O118" s="102">
        <v>38.785820198748297</v>
      </c>
      <c r="P118" s="36">
        <f t="shared" si="2"/>
        <v>40438132121.880501</v>
      </c>
      <c r="Q118">
        <v>80200.071363640993</v>
      </c>
      <c r="R118" t="s">
        <v>81</v>
      </c>
      <c r="S118" s="7">
        <v>82210.666666666672</v>
      </c>
      <c r="T118" s="48">
        <v>38.56666666666667</v>
      </c>
      <c r="U118"/>
      <c r="V118"/>
      <c r="W118" s="48"/>
      <c r="X118" s="48"/>
      <c r="Y118" s="36"/>
      <c r="Z118" s="48"/>
      <c r="AA118"/>
    </row>
    <row r="119" spans="1:27" s="22" customFormat="1" ht="12.75" customHeight="1">
      <c r="A119" s="21">
        <v>1957</v>
      </c>
      <c r="B119" s="21">
        <v>1</v>
      </c>
      <c r="C119" s="80">
        <v>60586</v>
      </c>
      <c r="D119" s="81">
        <v>40.5</v>
      </c>
      <c r="E119" s="11">
        <v>39</v>
      </c>
      <c r="F119" s="22" t="s">
        <v>391</v>
      </c>
      <c r="G119" s="25">
        <f>IF(MIN(C119:C121)/AVERAGE(C119:C121)&lt;0.95,(3*AVERAGE(C119:C121)-MIN(C119:C121))/2,AVERAGE(C119:C121))</f>
        <v>61241.333333333336</v>
      </c>
      <c r="H119" s="25">
        <f>IF(MIN(D119:D121)/AVERAGE(D119:D121)&lt;0.95,(3*AVERAGE(D119:D121)-MIN(D119:D121))/2,AVERAGE(D119:D121))</f>
        <v>40.533333333333339</v>
      </c>
      <c r="L119" s="90"/>
      <c r="M119" t="s">
        <v>474</v>
      </c>
      <c r="N119" s="102">
        <v>81453.048919491499</v>
      </c>
      <c r="O119" s="102">
        <v>38.845183727216899</v>
      </c>
      <c r="P119" s="36">
        <f t="shared" si="2"/>
        <v>41132762455.455238</v>
      </c>
      <c r="Q119">
        <v>81453.048919491499</v>
      </c>
      <c r="R119" t="s">
        <v>82</v>
      </c>
      <c r="S119" s="7">
        <v>81250.666666666672</v>
      </c>
      <c r="T119" s="48">
        <v>38.233333333333334</v>
      </c>
      <c r="U119"/>
      <c r="V119"/>
      <c r="W119" s="48"/>
      <c r="X119" s="48"/>
      <c r="Y119" s="36"/>
      <c r="Z119" s="48"/>
      <c r="AA119"/>
    </row>
    <row r="120" spans="1:27" s="22" customFormat="1" ht="12.75" customHeight="1">
      <c r="A120" s="21">
        <v>1957</v>
      </c>
      <c r="B120" s="21">
        <v>2</v>
      </c>
      <c r="C120" s="80">
        <v>61179</v>
      </c>
      <c r="D120" s="81">
        <v>40.4</v>
      </c>
      <c r="E120" s="11"/>
      <c r="G120" s="10"/>
      <c r="H120" s="25"/>
      <c r="L120" s="90"/>
      <c r="M120" t="s">
        <v>475</v>
      </c>
      <c r="N120" s="102">
        <v>82269.348430069804</v>
      </c>
      <c r="O120" s="102">
        <v>38.387705743545901</v>
      </c>
      <c r="P120" s="36">
        <f t="shared" si="2"/>
        <v>41055710010.208</v>
      </c>
      <c r="Q120">
        <v>82269.348430069804</v>
      </c>
      <c r="R120" t="s">
        <v>83</v>
      </c>
      <c r="S120" s="7">
        <v>82830.333333333328</v>
      </c>
      <c r="T120" s="48">
        <v>38.466666666666661</v>
      </c>
      <c r="U120"/>
      <c r="V120"/>
      <c r="W120" s="48"/>
      <c r="X120" s="48"/>
      <c r="Y120" s="36"/>
      <c r="Z120" s="48"/>
      <c r="AA120"/>
    </row>
    <row r="121" spans="1:27" s="22" customFormat="1" ht="12.75" customHeight="1">
      <c r="A121" s="21">
        <v>1957</v>
      </c>
      <c r="B121" s="21">
        <v>3</v>
      </c>
      <c r="C121" s="80">
        <v>61959</v>
      </c>
      <c r="D121" s="81">
        <v>40.700000000000003</v>
      </c>
      <c r="E121" s="11"/>
      <c r="G121" s="10"/>
      <c r="H121" s="25"/>
      <c r="L121" s="90"/>
      <c r="M121" t="s">
        <v>476</v>
      </c>
      <c r="N121" s="102">
        <v>83610.761627792905</v>
      </c>
      <c r="O121" s="102">
        <v>38.7343825332132</v>
      </c>
      <c r="P121" s="36">
        <f t="shared" si="2"/>
        <v>42101945922.195038</v>
      </c>
      <c r="Q121">
        <v>83610.761627792905</v>
      </c>
      <c r="R121" t="s">
        <v>84</v>
      </c>
      <c r="S121" s="7">
        <v>81177.333333333328</v>
      </c>
      <c r="T121" s="48">
        <v>39.466666666666669</v>
      </c>
      <c r="U121"/>
      <c r="V121"/>
      <c r="W121" s="48"/>
      <c r="X121" s="48"/>
      <c r="Y121" s="36"/>
      <c r="Z121" s="48"/>
      <c r="AA121"/>
    </row>
    <row r="122" spans="1:27" s="22" customFormat="1" ht="12.75" customHeight="1">
      <c r="A122" s="21">
        <v>1957</v>
      </c>
      <c r="B122" s="21">
        <v>4</v>
      </c>
      <c r="C122" s="80">
        <v>62439</v>
      </c>
      <c r="D122" s="81">
        <v>40.9</v>
      </c>
      <c r="E122" s="11">
        <v>40</v>
      </c>
      <c r="F122" s="22" t="s">
        <v>392</v>
      </c>
      <c r="G122" s="25">
        <f>IF(MIN(C122:C124)/AVERAGE(C122:C124)&lt;0.95,(3*AVERAGE(C122:C124)-MIN(C122:C124))/2,AVERAGE(C122:C124))</f>
        <v>62902.333333333336</v>
      </c>
      <c r="H122" s="25">
        <f>IF(MIN(D122:D124)/AVERAGE(D122:D124)&lt;0.95,(3*AVERAGE(D122:D124)-MIN(D122:D124))/2,AVERAGE(D122:D124))</f>
        <v>41.266666666666666</v>
      </c>
      <c r="L122" s="90"/>
      <c r="M122" t="s">
        <v>477</v>
      </c>
      <c r="N122" s="102">
        <v>84299.351132944299</v>
      </c>
      <c r="O122" s="102">
        <v>38.745260425234399</v>
      </c>
      <c r="P122" s="36">
        <f t="shared" si="2"/>
        <v>42460604073.214668</v>
      </c>
      <c r="Q122">
        <v>84299.351132944299</v>
      </c>
      <c r="R122" t="s">
        <v>85</v>
      </c>
      <c r="S122" s="7">
        <v>86384.666666666672</v>
      </c>
      <c r="T122" s="48">
        <v>38.533333333333331</v>
      </c>
      <c r="U122"/>
      <c r="V122"/>
      <c r="W122" s="48"/>
      <c r="X122" s="48"/>
      <c r="Y122" s="36"/>
      <c r="Z122" s="48"/>
      <c r="AA122"/>
    </row>
    <row r="123" spans="1:27" s="22" customFormat="1" ht="12.75" customHeight="1">
      <c r="A123" s="21">
        <v>1957</v>
      </c>
      <c r="B123" s="21">
        <v>5</v>
      </c>
      <c r="C123" s="80">
        <v>63122</v>
      </c>
      <c r="D123" s="81">
        <v>41.1</v>
      </c>
      <c r="E123" s="11"/>
      <c r="G123" s="10"/>
      <c r="H123" s="25"/>
      <c r="L123" s="90"/>
      <c r="M123" t="s">
        <v>478</v>
      </c>
      <c r="N123" s="102">
        <v>84945.129290409895</v>
      </c>
      <c r="O123" s="102">
        <v>38.784771631530099</v>
      </c>
      <c r="P123" s="36">
        <f t="shared" si="2"/>
        <v>42829506729.611504</v>
      </c>
      <c r="Q123">
        <v>84945.129290409895</v>
      </c>
      <c r="R123" t="s">
        <v>86</v>
      </c>
      <c r="S123" s="7">
        <v>84754.666666666672</v>
      </c>
      <c r="T123" s="48">
        <v>38.199999999999996</v>
      </c>
      <c r="U123"/>
      <c r="V123"/>
      <c r="W123" s="48"/>
      <c r="X123" s="48"/>
      <c r="Y123" s="36"/>
      <c r="Z123" s="48"/>
      <c r="AA123"/>
    </row>
    <row r="124" spans="1:27" s="22" customFormat="1" ht="12.75" customHeight="1">
      <c r="A124" s="21">
        <v>1957</v>
      </c>
      <c r="B124" s="21">
        <v>6</v>
      </c>
      <c r="C124" s="80">
        <v>63146</v>
      </c>
      <c r="D124" s="81">
        <v>41.8</v>
      </c>
      <c r="E124" s="11"/>
      <c r="G124" s="10"/>
      <c r="H124" s="25"/>
      <c r="L124" s="90"/>
      <c r="M124" t="s">
        <v>479</v>
      </c>
      <c r="N124" s="102">
        <v>86135.225914817594</v>
      </c>
      <c r="O124" s="102">
        <v>38.9640660512731</v>
      </c>
      <c r="P124" s="36">
        <f t="shared" si="2"/>
        <v>43630322214.521683</v>
      </c>
      <c r="Q124">
        <v>86135.225914817594</v>
      </c>
      <c r="R124" t="s">
        <v>87</v>
      </c>
      <c r="S124" s="7">
        <v>86680.666666666672</v>
      </c>
      <c r="T124" s="48">
        <v>39.033333333333331</v>
      </c>
      <c r="U124"/>
      <c r="V124"/>
      <c r="W124" s="48"/>
      <c r="X124" s="48"/>
      <c r="Y124" s="36"/>
      <c r="Z124" s="48"/>
      <c r="AA124"/>
    </row>
    <row r="125" spans="1:27" s="22" customFormat="1" ht="12.75" customHeight="1">
      <c r="A125" s="21">
        <v>1957</v>
      </c>
      <c r="B125" s="21">
        <v>7</v>
      </c>
      <c r="C125" s="80">
        <v>60207</v>
      </c>
      <c r="D125" s="81">
        <v>42.3</v>
      </c>
      <c r="E125" s="11">
        <v>41</v>
      </c>
      <c r="F125" s="22" t="s">
        <v>393</v>
      </c>
      <c r="G125" s="25">
        <f>IF(MIN(C125:C127)/AVERAGE(C125:C127)&lt;0.95,(3*AVERAGE(C125:C127)-MIN(C125:C127))/2,AVERAGE(C125:C127))</f>
        <v>61147</v>
      </c>
      <c r="H125" s="25">
        <f>IF(MIN(D125:D127)/AVERAGE(D125:D127)&lt;0.95,(3*AVERAGE(D125:D127)-MIN(D125:D127))/2,AVERAGE(D125:D127))</f>
        <v>41.93333333333333</v>
      </c>
      <c r="L125" s="90"/>
      <c r="M125" t="s">
        <v>480</v>
      </c>
      <c r="N125" s="102">
        <v>86949.854354933195</v>
      </c>
      <c r="O125" s="102">
        <v>38.845577410867598</v>
      </c>
      <c r="P125" s="36">
        <f t="shared" si="2"/>
        <v>43909024876.706871</v>
      </c>
      <c r="Q125">
        <v>86949.854354933195</v>
      </c>
      <c r="R125" t="s">
        <v>88</v>
      </c>
      <c r="S125" s="7">
        <v>84449.666666666672</v>
      </c>
      <c r="T125" s="48">
        <v>39.56666666666667</v>
      </c>
      <c r="U125"/>
      <c r="V125"/>
      <c r="W125" s="48"/>
      <c r="X125" s="48"/>
      <c r="Y125" s="36"/>
      <c r="Z125" s="48"/>
      <c r="AA125"/>
    </row>
    <row r="126" spans="1:27" s="22" customFormat="1" ht="12.75" customHeight="1">
      <c r="A126" s="21">
        <v>1957</v>
      </c>
      <c r="B126" s="21">
        <v>8</v>
      </c>
      <c r="C126" s="80">
        <v>60338</v>
      </c>
      <c r="D126" s="81">
        <v>42.2</v>
      </c>
      <c r="E126" s="11"/>
      <c r="G126" s="10"/>
      <c r="H126" s="25"/>
      <c r="L126" s="90"/>
      <c r="M126" t="s">
        <v>481</v>
      </c>
      <c r="N126" s="102">
        <v>87963.688520658005</v>
      </c>
      <c r="O126" s="102">
        <v>38.684582500774702</v>
      </c>
      <c r="P126" s="36">
        <f t="shared" si="2"/>
        <v>44236901353.447968</v>
      </c>
      <c r="Q126">
        <v>87963.688520658005</v>
      </c>
      <c r="R126" t="s">
        <v>89</v>
      </c>
      <c r="S126" s="7">
        <v>90103.333333333328</v>
      </c>
      <c r="T126" s="53">
        <v>38.466666666666661</v>
      </c>
      <c r="U126"/>
      <c r="V126"/>
      <c r="W126" s="48"/>
      <c r="X126" s="48"/>
      <c r="Y126" s="36"/>
      <c r="Z126" s="48"/>
      <c r="AA126"/>
    </row>
    <row r="127" spans="1:27" s="22" customFormat="1" ht="12.75" customHeight="1">
      <c r="A127" s="21">
        <v>1957</v>
      </c>
      <c r="B127" s="21">
        <v>9</v>
      </c>
      <c r="C127" s="80">
        <v>62896</v>
      </c>
      <c r="D127" s="81">
        <v>41.3</v>
      </c>
      <c r="E127" s="11"/>
      <c r="G127" s="10"/>
      <c r="H127" s="25"/>
      <c r="L127" s="90"/>
      <c r="M127" t="s">
        <v>482</v>
      </c>
      <c r="N127" s="102">
        <v>88504.075968114601</v>
      </c>
      <c r="O127" s="102">
        <v>38.783647826479204</v>
      </c>
      <c r="P127" s="36">
        <f t="shared" si="2"/>
        <v>44622641876.219131</v>
      </c>
      <c r="Q127">
        <v>88504.075968114601</v>
      </c>
      <c r="R127" t="s">
        <v>90</v>
      </c>
      <c r="S127" s="7">
        <v>88406</v>
      </c>
      <c r="T127" s="53">
        <v>38.233333333333334</v>
      </c>
      <c r="U127"/>
      <c r="V127"/>
      <c r="W127" s="48"/>
      <c r="X127" s="48"/>
      <c r="Y127" s="36"/>
      <c r="Z127" s="48"/>
      <c r="AA127"/>
    </row>
    <row r="128" spans="1:27" s="22" customFormat="1" ht="12.75" customHeight="1">
      <c r="A128" s="21">
        <v>1957</v>
      </c>
      <c r="B128" s="21">
        <v>10</v>
      </c>
      <c r="C128" s="80">
        <v>63434</v>
      </c>
      <c r="D128" s="81">
        <v>41.1</v>
      </c>
      <c r="E128" s="11">
        <v>42</v>
      </c>
      <c r="F128" s="22" t="s">
        <v>404</v>
      </c>
      <c r="G128" s="25">
        <f>IF(MIN(C128:C130)/AVERAGE(C128:C130)&lt;0.95,(3*AVERAGE(C128:C130)-MIN(C128:C130))/2,AVERAGE(C128:C130))</f>
        <v>62682.666666666664</v>
      </c>
      <c r="H128" s="25">
        <f>IF(MIN(D128:D130)/AVERAGE(D128:D130)&lt;0.95,(3*AVERAGE(D128:D130)-MIN(D128:D130))/2,AVERAGE(D128:D130))</f>
        <v>40.366666666666667</v>
      </c>
      <c r="L128" s="90"/>
      <c r="M128" t="s">
        <v>483</v>
      </c>
      <c r="N128" s="102">
        <v>90789.127985330793</v>
      </c>
      <c r="O128" s="102">
        <v>39.123757591114597</v>
      </c>
      <c r="P128" s="36">
        <f t="shared" si="2"/>
        <v>46176153857.687881</v>
      </c>
      <c r="Q128">
        <v>90789.127985330793</v>
      </c>
      <c r="R128" t="s">
        <v>91</v>
      </c>
      <c r="S128" s="7">
        <v>91246.666666666672</v>
      </c>
      <c r="T128" s="53">
        <v>39.166666666666664</v>
      </c>
      <c r="U128"/>
      <c r="V128"/>
      <c r="W128" s="48"/>
      <c r="X128" s="48"/>
      <c r="Y128" s="36"/>
      <c r="Z128" s="48"/>
      <c r="AA128"/>
    </row>
    <row r="129" spans="1:16384" s="22" customFormat="1" ht="12.75" customHeight="1">
      <c r="A129" s="21">
        <v>1957</v>
      </c>
      <c r="B129" s="21">
        <v>11</v>
      </c>
      <c r="C129" s="80">
        <v>62379</v>
      </c>
      <c r="D129" s="81">
        <v>39.6</v>
      </c>
      <c r="E129" s="11"/>
      <c r="G129" s="10"/>
      <c r="H129" s="25"/>
      <c r="L129" s="90"/>
      <c r="M129" t="s">
        <v>484</v>
      </c>
      <c r="N129" s="102">
        <v>90938.341527904995</v>
      </c>
      <c r="O129" s="102">
        <v>39.010715588775497</v>
      </c>
      <c r="P129" s="36">
        <f t="shared" si="2"/>
        <v>46118407106.980438</v>
      </c>
      <c r="Q129">
        <v>90938.341527904995</v>
      </c>
      <c r="R129" t="s">
        <v>92</v>
      </c>
      <c r="S129" s="7">
        <v>88368.666666666672</v>
      </c>
      <c r="T129" s="53">
        <v>39.733333333333327</v>
      </c>
      <c r="U129"/>
      <c r="V129"/>
      <c r="W129" s="48"/>
      <c r="X129" s="48"/>
      <c r="Y129" s="36"/>
      <c r="Z129" s="48"/>
      <c r="AA129"/>
    </row>
    <row r="130" spans="1:16384" s="22" customFormat="1" ht="12.75" customHeight="1">
      <c r="A130" s="21">
        <v>1957</v>
      </c>
      <c r="B130" s="21">
        <v>12</v>
      </c>
      <c r="C130" s="80">
        <v>62235</v>
      </c>
      <c r="D130" s="81">
        <v>40.4</v>
      </c>
      <c r="E130" s="11"/>
      <c r="G130" s="10"/>
      <c r="H130" s="25"/>
      <c r="L130" s="90"/>
      <c r="M130" t="s">
        <v>485</v>
      </c>
      <c r="N130" s="102">
        <v>91679.341362913707</v>
      </c>
      <c r="O130" s="102">
        <v>39.0499775222195</v>
      </c>
      <c r="P130" s="36">
        <f t="shared" si="2"/>
        <v>46540990853.157692</v>
      </c>
      <c r="Q130">
        <v>91679.341362913707</v>
      </c>
      <c r="R130" t="s">
        <v>93</v>
      </c>
      <c r="S130" s="7">
        <v>93883.666666666672</v>
      </c>
      <c r="T130" s="53">
        <v>38.833333333333336</v>
      </c>
      <c r="U130"/>
      <c r="V130"/>
      <c r="W130" s="48"/>
      <c r="X130" s="48"/>
      <c r="Y130" s="36"/>
      <c r="Z130" s="48"/>
      <c r="AA130"/>
    </row>
    <row r="131" spans="1:16384" s="22" customFormat="1" ht="12.75" customHeight="1">
      <c r="A131" s="21">
        <v>1958</v>
      </c>
      <c r="B131" s="21">
        <v>1</v>
      </c>
      <c r="C131" s="80">
        <v>59941</v>
      </c>
      <c r="D131" s="81">
        <v>39.9</v>
      </c>
      <c r="E131" s="11">
        <v>43</v>
      </c>
      <c r="F131" s="22" t="s">
        <v>394</v>
      </c>
      <c r="G131" s="25">
        <f>IF(MIN(C131:C133)/AVERAGE(C131:C133)&lt;0.95,(3*AVERAGE(C131:C133)-MIN(C131:C133))/2,AVERAGE(C131:C133))</f>
        <v>59756.666666666664</v>
      </c>
      <c r="H131" s="25">
        <f>IF(MIN(D131:D133)/AVERAGE(D131:D133)&lt;0.95,(3*AVERAGE(D131:D133)-MIN(D131:D133))/2,AVERAGE(D131:D133))</f>
        <v>39.699999999999996</v>
      </c>
      <c r="L131" s="90"/>
      <c r="M131" t="s">
        <v>486</v>
      </c>
      <c r="N131" s="102">
        <v>92252.360425577906</v>
      </c>
      <c r="O131" s="102">
        <v>38.999365685845802</v>
      </c>
      <c r="P131" s="36">
        <f t="shared" si="2"/>
        <v>46771186015.054306</v>
      </c>
      <c r="Q131">
        <v>92252.360425577906</v>
      </c>
      <c r="R131" t="s">
        <v>94</v>
      </c>
      <c r="S131" s="7">
        <v>92245.666666666672</v>
      </c>
      <c r="T131" s="53">
        <v>38.466666666666661</v>
      </c>
      <c r="U131"/>
      <c r="V131"/>
      <c r="W131" s="48"/>
      <c r="X131" s="48"/>
      <c r="Y131" s="36"/>
      <c r="Z131" s="48"/>
      <c r="AA131"/>
    </row>
    <row r="132" spans="1:16384" s="22" customFormat="1" ht="12.75" customHeight="1">
      <c r="A132" s="21">
        <v>1958</v>
      </c>
      <c r="B132" s="21">
        <v>2</v>
      </c>
      <c r="C132" s="80">
        <v>59167</v>
      </c>
      <c r="D132" s="81">
        <v>39.4</v>
      </c>
      <c r="E132" s="11"/>
      <c r="G132" s="10"/>
      <c r="H132" s="25"/>
      <c r="L132" s="90"/>
      <c r="M132" t="s">
        <v>487</v>
      </c>
      <c r="N132" s="102">
        <v>92503.974068583106</v>
      </c>
      <c r="O132" s="102">
        <v>38.666596814162098</v>
      </c>
      <c r="P132" s="36">
        <f t="shared" si="2"/>
        <v>46498580297.22892</v>
      </c>
      <c r="Q132">
        <v>92503.974068583106</v>
      </c>
      <c r="R132" t="s">
        <v>95</v>
      </c>
      <c r="S132" s="7">
        <v>92854.666666666672</v>
      </c>
      <c r="T132" s="53">
        <v>38.699999999999996</v>
      </c>
      <c r="U132"/>
      <c r="V132"/>
      <c r="W132" s="48"/>
      <c r="X132" s="48"/>
      <c r="Y132" s="36"/>
      <c r="Z132" s="48"/>
      <c r="AA132"/>
    </row>
    <row r="133" spans="1:16384" s="22" customFormat="1" ht="12.75" customHeight="1">
      <c r="A133" s="21">
        <v>1958</v>
      </c>
      <c r="B133" s="21">
        <v>3</v>
      </c>
      <c r="C133" s="80">
        <v>60162</v>
      </c>
      <c r="D133" s="81">
        <v>39.799999999999997</v>
      </c>
      <c r="E133" s="11"/>
      <c r="G133" s="10"/>
      <c r="H133" s="25"/>
      <c r="L133" s="90"/>
      <c r="M133" t="s">
        <v>488</v>
      </c>
      <c r="N133" s="102">
        <v>93683.884608697204</v>
      </c>
      <c r="O133" s="102">
        <v>38.962384031771698</v>
      </c>
      <c r="P133" s="36">
        <f t="shared" si="2"/>
        <v>47451917366.259201</v>
      </c>
      <c r="Q133">
        <v>93683.884608697204</v>
      </c>
      <c r="R133" t="s">
        <v>96</v>
      </c>
      <c r="S133" s="7">
        <v>91097.333333333328</v>
      </c>
      <c r="T133" s="53">
        <v>39.666666666666664</v>
      </c>
      <c r="U133"/>
      <c r="V133"/>
      <c r="W133" s="48"/>
      <c r="X133" s="48"/>
      <c r="Y133" s="36"/>
      <c r="Z133" s="48"/>
      <c r="AA133"/>
    </row>
    <row r="134" spans="1:16384" s="22" customFormat="1" ht="12.75" customHeight="1">
      <c r="A134" s="21">
        <v>1958</v>
      </c>
      <c r="B134" s="21">
        <v>4</v>
      </c>
      <c r="C134" s="80">
        <v>60591</v>
      </c>
      <c r="D134" s="81">
        <v>40</v>
      </c>
      <c r="E134" s="11">
        <v>44</v>
      </c>
      <c r="F134" s="22" t="s">
        <v>395</v>
      </c>
      <c r="G134" s="25">
        <f>IF(MIN(C134:C136)/AVERAGE(C134:C136)&lt;0.95,(3*AVERAGE(C134:C136)-MIN(C134:C136))/2,AVERAGE(C134:C136))</f>
        <v>61475</v>
      </c>
      <c r="H134" s="25">
        <f>IF(MIN(D134:D136)/AVERAGE(D134:D136)&lt;0.95,(3*AVERAGE(D134:D136)-MIN(D134:D136))/2,AVERAGE(D134:D136))</f>
        <v>40.699999999999996</v>
      </c>
      <c r="L134" s="90"/>
      <c r="M134" t="s">
        <v>489</v>
      </c>
      <c r="N134" s="102">
        <v>93893.530014421805</v>
      </c>
      <c r="O134" s="102">
        <v>38.993648644382198</v>
      </c>
      <c r="P134" s="36">
        <f t="shared" si="2"/>
        <v>47596267151.720535</v>
      </c>
      <c r="Q134">
        <v>93893.530014421805</v>
      </c>
      <c r="R134" t="s">
        <v>97</v>
      </c>
      <c r="S134" s="7">
        <v>96118.333333333328</v>
      </c>
      <c r="T134" s="53">
        <v>38.766666666666666</v>
      </c>
      <c r="U134"/>
      <c r="V134"/>
      <c r="W134" s="48"/>
      <c r="X134" s="48"/>
      <c r="Y134" s="36"/>
      <c r="Z134" s="48"/>
      <c r="AA134"/>
    </row>
    <row r="135" spans="1:16384" s="22" customFormat="1" ht="12.75" customHeight="1">
      <c r="A135" s="21">
        <v>1958</v>
      </c>
      <c r="B135" s="21">
        <v>5</v>
      </c>
      <c r="C135" s="80">
        <v>62159</v>
      </c>
      <c r="D135" s="81">
        <v>41</v>
      </c>
      <c r="E135" s="11"/>
      <c r="G135" s="10"/>
      <c r="H135" s="25"/>
      <c r="L135" s="90"/>
      <c r="M135" t="s">
        <v>490</v>
      </c>
      <c r="N135" s="102">
        <v>93806.7989553433</v>
      </c>
      <c r="O135" s="102">
        <v>38.775465596381402</v>
      </c>
      <c r="P135" s="36">
        <f t="shared" si="2"/>
        <v>47286229972.794556</v>
      </c>
      <c r="Q135">
        <v>93806.7989553433</v>
      </c>
      <c r="R135" t="s">
        <v>98</v>
      </c>
      <c r="S135" s="7">
        <v>93832.666666666672</v>
      </c>
      <c r="T135" s="53">
        <v>38.266666666666673</v>
      </c>
      <c r="U135"/>
      <c r="V135"/>
      <c r="W135" s="48"/>
      <c r="X135" s="48"/>
      <c r="Y135" s="36"/>
      <c r="Z135" s="48"/>
      <c r="AA135"/>
    </row>
    <row r="136" spans="1:16384" s="22" customFormat="1" ht="12.75" customHeight="1">
      <c r="A136" s="21">
        <v>1958</v>
      </c>
      <c r="B136" s="21">
        <v>6</v>
      </c>
      <c r="C136" s="80">
        <v>61675</v>
      </c>
      <c r="D136" s="81">
        <v>41.1</v>
      </c>
      <c r="E136" s="11"/>
      <c r="G136" s="10"/>
      <c r="H136" s="25"/>
      <c r="L136" s="90"/>
      <c r="M136" t="s">
        <v>491</v>
      </c>
      <c r="N136" s="102">
        <v>93152.288313182798</v>
      </c>
      <c r="O136" s="102">
        <v>38.4980747996715</v>
      </c>
      <c r="P136" s="36">
        <f t="shared" si="2"/>
        <v>46620388922.139198</v>
      </c>
      <c r="Q136">
        <v>93152.288313182798</v>
      </c>
      <c r="R136" t="s">
        <v>99</v>
      </c>
      <c r="S136" s="7">
        <v>93468</v>
      </c>
      <c r="T136" s="53">
        <v>38.533333333333331</v>
      </c>
      <c r="U136"/>
      <c r="V136"/>
      <c r="W136" s="48"/>
      <c r="X136" s="48"/>
      <c r="Y136" s="36"/>
      <c r="Z136" s="48"/>
      <c r="AA136"/>
    </row>
    <row r="137" spans="1:16384" s="22" customFormat="1" ht="12.75" customHeight="1">
      <c r="A137" s="21">
        <v>1958</v>
      </c>
      <c r="B137" s="21">
        <v>7</v>
      </c>
      <c r="C137" s="80">
        <v>57866</v>
      </c>
      <c r="D137" s="81">
        <v>41.1</v>
      </c>
      <c r="E137" s="11">
        <v>45</v>
      </c>
      <c r="F137" s="22" t="s">
        <v>405</v>
      </c>
      <c r="G137" s="25">
        <f>IF(MIN(C137:C139)/AVERAGE(C137:C139)&lt;0.95,(3*AVERAGE(C137:C139)-MIN(C137:C139))/2,AVERAGE(C137:C139))</f>
        <v>59746</v>
      </c>
      <c r="H137" s="25">
        <f>IF(MIN(D137:D139)/AVERAGE(D137:D139)&lt;0.95,(3*AVERAGE(D137:D139)-MIN(D137:D139))/2,AVERAGE(D137:D139))</f>
        <v>41.333333333333336</v>
      </c>
      <c r="L137" s="90"/>
      <c r="M137" t="s">
        <v>492</v>
      </c>
      <c r="N137" s="102">
        <v>92930.005929673105</v>
      </c>
      <c r="O137" s="102">
        <v>38.384200489457101</v>
      </c>
      <c r="P137" s="36">
        <f t="shared" si="2"/>
        <v>46371571728.183128</v>
      </c>
      <c r="Q137">
        <v>92930.005929673105</v>
      </c>
      <c r="R137" t="s">
        <v>100</v>
      </c>
      <c r="S137" s="7">
        <v>90436.666666666672</v>
      </c>
      <c r="T137" s="48">
        <v>39.06666666666667</v>
      </c>
      <c r="U137"/>
      <c r="V137"/>
      <c r="W137" s="48"/>
      <c r="X137" s="48"/>
      <c r="Y137" s="36"/>
      <c r="Z137" s="48"/>
      <c r="AA137"/>
    </row>
    <row r="138" spans="1:16384" s="22" customFormat="1" ht="12.75" customHeight="1">
      <c r="A138" s="21">
        <v>1958</v>
      </c>
      <c r="B138" s="21">
        <v>8</v>
      </c>
      <c r="C138" s="80">
        <v>59474</v>
      </c>
      <c r="D138" s="81">
        <v>41.6</v>
      </c>
      <c r="E138" s="11"/>
      <c r="G138" s="10"/>
      <c r="H138" s="25"/>
      <c r="L138" s="90"/>
      <c r="M138" t="s">
        <v>493</v>
      </c>
      <c r="N138" s="102">
        <v>93775.938923186099</v>
      </c>
      <c r="O138" s="102">
        <v>38.503028922765303</v>
      </c>
      <c r="P138" s="36">
        <f t="shared" si="2"/>
        <v>46938549952.045792</v>
      </c>
      <c r="Q138">
        <v>93775.938923186099</v>
      </c>
      <c r="R138" t="s">
        <v>101</v>
      </c>
      <c r="S138" s="7">
        <v>95949.666666666672</v>
      </c>
      <c r="T138" s="48">
        <v>38.266666666666666</v>
      </c>
      <c r="U138"/>
      <c r="V138"/>
      <c r="W138" s="48"/>
      <c r="X138" s="48"/>
      <c r="Y138" s="36"/>
      <c r="Z138" s="48"/>
      <c r="AA138"/>
    </row>
    <row r="139" spans="1:16384" s="22" customFormat="1" ht="12.75" customHeight="1">
      <c r="A139" s="21">
        <v>1958</v>
      </c>
      <c r="B139" s="21">
        <v>9</v>
      </c>
      <c r="C139" s="80">
        <v>61898</v>
      </c>
      <c r="D139" s="81">
        <v>41.3</v>
      </c>
      <c r="E139" s="11"/>
      <c r="F139" s="11"/>
      <c r="G139" s="10"/>
      <c r="H139" s="25"/>
      <c r="L139" s="90"/>
      <c r="M139" t="s">
        <v>494</v>
      </c>
      <c r="N139" s="102">
        <v>94638.102041796694</v>
      </c>
      <c r="O139" s="102">
        <v>38.6156227454033</v>
      </c>
      <c r="P139" s="36">
        <f t="shared" si="2"/>
        <v>47508620195.231041</v>
      </c>
      <c r="Q139">
        <v>94638.102041796694</v>
      </c>
      <c r="R139" t="s">
        <v>102</v>
      </c>
      <c r="S139" s="7">
        <v>94603</v>
      </c>
      <c r="T139" s="48">
        <v>38.133333333333333</v>
      </c>
      <c r="U139"/>
      <c r="V139"/>
      <c r="W139" s="48"/>
      <c r="X139" s="48"/>
      <c r="Y139" s="36"/>
      <c r="Z139" s="48"/>
      <c r="AA139"/>
    </row>
    <row r="140" spans="1:16384" s="22" customFormat="1" ht="12.75" customHeight="1">
      <c r="A140" s="21">
        <v>1958</v>
      </c>
      <c r="B140" s="21">
        <v>10</v>
      </c>
      <c r="C140" s="80">
        <v>63082</v>
      </c>
      <c r="D140" s="81">
        <v>41.2</v>
      </c>
      <c r="E140" s="11">
        <v>46</v>
      </c>
      <c r="F140" s="22" t="s">
        <v>199</v>
      </c>
      <c r="G140" s="25">
        <f>IF(MIN(C140:C142)/AVERAGE(C140:C142)&lt;0.95,(3*AVERAGE(C140:C142)-MIN(C140:C142))/2,AVERAGE(C140:C142))</f>
        <v>62582.666666666664</v>
      </c>
      <c r="H140" s="25">
        <f>IF(MIN(D140:D142)/AVERAGE(D140:D142)&lt;0.95,(3*AVERAGE(D140:D142)-MIN(D140:D142))/2,AVERAGE(D140:D142))</f>
        <v>40.56666666666667</v>
      </c>
      <c r="L140" s="90"/>
      <c r="M140" t="s">
        <v>495</v>
      </c>
      <c r="N140" s="102">
        <v>94729.931179840103</v>
      </c>
      <c r="O140" s="102">
        <v>38.151602852366899</v>
      </c>
      <c r="P140" s="36">
        <f t="shared" si="2"/>
        <v>46983283263.869003</v>
      </c>
      <c r="Q140">
        <v>94729.931179840103</v>
      </c>
      <c r="R140" t="s">
        <v>103</v>
      </c>
      <c r="S140" s="7">
        <v>95085.666666666672</v>
      </c>
      <c r="T140" s="48">
        <v>38.199999999999996</v>
      </c>
      <c r="U140"/>
      <c r="V140"/>
      <c r="W140" s="48"/>
      <c r="X140" s="48"/>
      <c r="Y140" s="36"/>
      <c r="Z140" s="48"/>
      <c r="AA140"/>
    </row>
    <row r="141" spans="1:16384" s="22" customFormat="1" ht="12.75" customHeight="1">
      <c r="A141" s="21">
        <v>1958</v>
      </c>
      <c r="B141" s="21">
        <v>11</v>
      </c>
      <c r="C141" s="80">
        <v>62684</v>
      </c>
      <c r="D141" s="81">
        <v>40.1</v>
      </c>
      <c r="E141" s="11"/>
      <c r="F141" s="11"/>
      <c r="G141" s="10"/>
      <c r="H141" s="25"/>
      <c r="L141" s="90"/>
      <c r="M141" t="s">
        <v>496</v>
      </c>
      <c r="N141" s="102">
        <v>94666.5424467712</v>
      </c>
      <c r="O141" s="102">
        <v>38.5336333417685</v>
      </c>
      <c r="P141" s="36">
        <f t="shared" si="2"/>
        <v>47421995872.898994</v>
      </c>
      <c r="Q141">
        <v>94666.5424467712</v>
      </c>
      <c r="R141" t="s">
        <v>104</v>
      </c>
      <c r="S141" s="7">
        <v>92251.666666666672</v>
      </c>
      <c r="T141" s="48">
        <v>39.200000000000003</v>
      </c>
      <c r="U141"/>
      <c r="V141"/>
      <c r="W141" s="48"/>
      <c r="X141" s="48"/>
      <c r="Y141" s="36"/>
      <c r="Z141" s="48"/>
      <c r="AA141"/>
    </row>
    <row r="142" spans="1:16384" s="22" customFormat="1" ht="12.75" customHeight="1">
      <c r="A142" s="21">
        <v>1958</v>
      </c>
      <c r="B142" s="21">
        <v>12</v>
      </c>
      <c r="C142" s="80">
        <v>61982</v>
      </c>
      <c r="D142" s="81">
        <v>40.4</v>
      </c>
      <c r="E142" s="11"/>
      <c r="F142" s="11"/>
      <c r="G142" s="10"/>
      <c r="H142" s="25"/>
      <c r="L142" s="90"/>
      <c r="M142" t="s">
        <v>497</v>
      </c>
      <c r="N142" s="102">
        <v>94387.038611504497</v>
      </c>
      <c r="O142" s="102">
        <v>38.279120962172399</v>
      </c>
      <c r="P142" s="36">
        <f t="shared" si="2"/>
        <v>46969687287.523224</v>
      </c>
      <c r="Q142">
        <v>94387.038611504497</v>
      </c>
      <c r="R142" t="s">
        <v>105</v>
      </c>
      <c r="S142" s="7">
        <v>96490.333333333328</v>
      </c>
      <c r="T142" s="53">
        <v>38.033333333333331</v>
      </c>
      <c r="U142"/>
      <c r="V142"/>
      <c r="W142" s="48"/>
      <c r="X142" s="48"/>
      <c r="Y142" s="36"/>
      <c r="Z142" s="48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  <c r="AMK142"/>
      <c r="AML142"/>
      <c r="AMM142"/>
      <c r="AMN142"/>
      <c r="AMO142"/>
      <c r="AMP142"/>
      <c r="AMQ142"/>
      <c r="AMR142"/>
      <c r="AMS142"/>
      <c r="AMT142"/>
      <c r="AMU142"/>
      <c r="AMV142"/>
      <c r="AMW142"/>
      <c r="AMX142"/>
      <c r="AMY142"/>
      <c r="AMZ142"/>
      <c r="ANA142"/>
      <c r="ANB142"/>
      <c r="ANC142"/>
      <c r="AND142"/>
      <c r="ANE142"/>
      <c r="ANF142"/>
      <c r="ANG142"/>
      <c r="ANH142"/>
      <c r="ANI142"/>
      <c r="ANJ142"/>
      <c r="ANK142"/>
      <c r="ANL142"/>
      <c r="ANM142"/>
      <c r="ANN142"/>
      <c r="ANO142"/>
      <c r="ANP142"/>
      <c r="ANQ142"/>
      <c r="ANR142"/>
      <c r="ANS142"/>
      <c r="ANT142"/>
      <c r="ANU142"/>
      <c r="ANV142"/>
      <c r="ANW142"/>
      <c r="ANX142"/>
      <c r="ANY142"/>
      <c r="ANZ142"/>
      <c r="AOA142"/>
      <c r="AOB142"/>
      <c r="AOC142"/>
      <c r="AOD142"/>
      <c r="AOE142"/>
      <c r="AOF142"/>
      <c r="AOG142"/>
      <c r="AOH142"/>
      <c r="AOI142"/>
      <c r="AOJ142"/>
      <c r="AOK142"/>
      <c r="AOL142"/>
      <c r="AOM142"/>
      <c r="AON142"/>
      <c r="AOO142"/>
      <c r="AOP142"/>
      <c r="AOQ142"/>
      <c r="AOR142"/>
      <c r="AOS142"/>
      <c r="AOT142"/>
      <c r="AOU142"/>
      <c r="AOV142"/>
      <c r="AOW142"/>
      <c r="AOX142"/>
      <c r="AOY142"/>
      <c r="AOZ142"/>
      <c r="APA142"/>
      <c r="APB142"/>
      <c r="APC142"/>
      <c r="APD142"/>
      <c r="APE142"/>
      <c r="APF142"/>
      <c r="APG142"/>
      <c r="APH142"/>
      <c r="API142"/>
      <c r="APJ142"/>
      <c r="APK142"/>
      <c r="APL142"/>
      <c r="APM142"/>
      <c r="APN142"/>
      <c r="APO142"/>
      <c r="APP142"/>
      <c r="APQ142"/>
      <c r="APR142"/>
      <c r="APS142"/>
      <c r="APT142"/>
      <c r="APU142"/>
      <c r="APV142"/>
      <c r="APW142"/>
      <c r="APX142"/>
      <c r="APY142"/>
      <c r="APZ142"/>
      <c r="AQA142"/>
      <c r="AQB142"/>
      <c r="AQC142"/>
      <c r="AQD142"/>
      <c r="AQE142"/>
      <c r="AQF142"/>
      <c r="AQG142"/>
      <c r="AQH142"/>
      <c r="AQI142"/>
      <c r="AQJ142"/>
      <c r="AQK142"/>
      <c r="AQL142"/>
      <c r="AQM142"/>
      <c r="AQN142"/>
      <c r="AQO142"/>
      <c r="AQP142"/>
      <c r="AQQ142"/>
      <c r="AQR142"/>
      <c r="AQS142"/>
      <c r="AQT142"/>
      <c r="AQU142"/>
      <c r="AQV142"/>
      <c r="AQW142"/>
      <c r="AQX142"/>
      <c r="AQY142"/>
      <c r="AQZ142"/>
      <c r="ARA142"/>
      <c r="ARB142"/>
      <c r="ARC142"/>
      <c r="ARD142"/>
      <c r="ARE142"/>
      <c r="ARF142"/>
      <c r="ARG142"/>
      <c r="ARH142"/>
      <c r="ARI142"/>
      <c r="ARJ142"/>
      <c r="ARK142"/>
      <c r="ARL142"/>
      <c r="ARM142"/>
      <c r="ARN142"/>
      <c r="ARO142"/>
      <c r="ARP142"/>
      <c r="ARQ142"/>
      <c r="ARR142"/>
      <c r="ARS142"/>
      <c r="ART142"/>
      <c r="ARU142"/>
      <c r="ARV142"/>
      <c r="ARW142"/>
      <c r="ARX142"/>
      <c r="ARY142"/>
      <c r="ARZ142"/>
      <c r="ASA142"/>
      <c r="ASB142"/>
      <c r="ASC142"/>
      <c r="ASD142"/>
      <c r="ASE142"/>
      <c r="ASF142"/>
      <c r="ASG142"/>
      <c r="ASH142"/>
      <c r="ASI142"/>
      <c r="ASJ142"/>
      <c r="ASK142"/>
      <c r="ASL142"/>
      <c r="ASM142"/>
      <c r="ASN142"/>
      <c r="ASO142"/>
      <c r="ASP142"/>
      <c r="ASQ142"/>
      <c r="ASR142"/>
      <c r="ASS142"/>
      <c r="AST142"/>
      <c r="ASU142"/>
      <c r="ASV142"/>
      <c r="ASW142"/>
      <c r="ASX142"/>
      <c r="ASY142"/>
      <c r="ASZ142"/>
      <c r="ATA142"/>
      <c r="ATB142"/>
      <c r="ATC142"/>
      <c r="ATD142"/>
      <c r="ATE142"/>
      <c r="ATF142"/>
      <c r="ATG142"/>
      <c r="ATH142"/>
      <c r="ATI142"/>
      <c r="ATJ142"/>
      <c r="ATK142"/>
      <c r="ATL142"/>
      <c r="ATM142"/>
      <c r="ATN142"/>
      <c r="ATO142"/>
      <c r="ATP142"/>
      <c r="ATQ142"/>
      <c r="ATR142"/>
      <c r="ATS142"/>
      <c r="ATT142"/>
      <c r="ATU142"/>
      <c r="ATV142"/>
      <c r="ATW142"/>
      <c r="ATX142"/>
      <c r="ATY142"/>
      <c r="ATZ142"/>
      <c r="AUA142"/>
      <c r="AUB142"/>
      <c r="AUC142"/>
      <c r="AUD142"/>
      <c r="AUE142"/>
      <c r="AUF142"/>
      <c r="AUG142"/>
      <c r="AUH142"/>
      <c r="AUI142"/>
      <c r="AUJ142"/>
      <c r="AUK142"/>
      <c r="AUL142"/>
      <c r="AUM142"/>
      <c r="AUN142"/>
      <c r="AUO142"/>
      <c r="AUP142"/>
      <c r="AUQ142"/>
      <c r="AUR142"/>
      <c r="AUS142"/>
      <c r="AUT142"/>
      <c r="AUU142"/>
      <c r="AUV142"/>
      <c r="AUW142"/>
      <c r="AUX142"/>
      <c r="AUY142"/>
      <c r="AUZ142"/>
      <c r="AVA142"/>
      <c r="AVB142"/>
      <c r="AVC142"/>
      <c r="AVD142"/>
      <c r="AVE142"/>
      <c r="AVF142"/>
      <c r="AVG142"/>
      <c r="AVH142"/>
      <c r="AVI142"/>
      <c r="AVJ142"/>
      <c r="AVK142"/>
      <c r="AVL142"/>
      <c r="AVM142"/>
      <c r="AVN142"/>
      <c r="AVO142"/>
      <c r="AVP142"/>
      <c r="AVQ142"/>
      <c r="AVR142"/>
      <c r="AVS142"/>
      <c r="AVT142"/>
      <c r="AVU142"/>
      <c r="AVV142"/>
      <c r="AVW142"/>
      <c r="AVX142"/>
      <c r="AVY142"/>
      <c r="AVZ142"/>
      <c r="AWA142"/>
      <c r="AWB142"/>
      <c r="AWC142"/>
      <c r="AWD142"/>
      <c r="AWE142"/>
      <c r="AWF142"/>
      <c r="AWG142"/>
      <c r="AWH142"/>
      <c r="AWI142"/>
      <c r="AWJ142"/>
      <c r="AWK142"/>
      <c r="AWL142"/>
      <c r="AWM142"/>
      <c r="AWN142"/>
      <c r="AWO142"/>
      <c r="AWP142"/>
      <c r="AWQ142"/>
      <c r="AWR142"/>
      <c r="AWS142"/>
      <c r="AWT142"/>
      <c r="AWU142"/>
      <c r="AWV142"/>
      <c r="AWW142"/>
      <c r="AWX142"/>
      <c r="AWY142"/>
      <c r="AWZ142"/>
      <c r="AXA142"/>
      <c r="AXB142"/>
      <c r="AXC142"/>
      <c r="AXD142"/>
      <c r="AXE142"/>
      <c r="AXF142"/>
      <c r="AXG142"/>
      <c r="AXH142"/>
      <c r="AXI142"/>
      <c r="AXJ142"/>
      <c r="AXK142"/>
      <c r="AXL142"/>
      <c r="AXM142"/>
      <c r="AXN142"/>
      <c r="AXO142"/>
      <c r="AXP142"/>
      <c r="AXQ142"/>
      <c r="AXR142"/>
      <c r="AXS142"/>
      <c r="AXT142"/>
      <c r="AXU142"/>
      <c r="AXV142"/>
      <c r="AXW142"/>
      <c r="AXX142"/>
      <c r="AXY142"/>
      <c r="AXZ142"/>
      <c r="AYA142"/>
      <c r="AYB142"/>
      <c r="AYC142"/>
      <c r="AYD142"/>
      <c r="AYE142"/>
      <c r="AYF142"/>
      <c r="AYG142"/>
      <c r="AYH142"/>
      <c r="AYI142"/>
      <c r="AYJ142"/>
      <c r="AYK142"/>
      <c r="AYL142"/>
      <c r="AYM142"/>
      <c r="AYN142"/>
      <c r="AYO142"/>
      <c r="AYP142"/>
      <c r="AYQ142"/>
      <c r="AYR142"/>
      <c r="AYS142"/>
      <c r="AYT142"/>
      <c r="AYU142"/>
      <c r="AYV142"/>
      <c r="AYW142"/>
      <c r="AYX142"/>
      <c r="AYY142"/>
      <c r="AYZ142"/>
      <c r="AZA142"/>
      <c r="AZB142"/>
      <c r="AZC142"/>
      <c r="AZD142"/>
      <c r="AZE142"/>
      <c r="AZF142"/>
      <c r="AZG142"/>
      <c r="AZH142"/>
      <c r="AZI142"/>
      <c r="AZJ142"/>
      <c r="AZK142"/>
      <c r="AZL142"/>
      <c r="AZM142"/>
      <c r="AZN142"/>
      <c r="AZO142"/>
      <c r="AZP142"/>
      <c r="AZQ142"/>
      <c r="AZR142"/>
      <c r="AZS142"/>
      <c r="AZT142"/>
      <c r="AZU142"/>
      <c r="AZV142"/>
      <c r="AZW142"/>
      <c r="AZX142"/>
      <c r="AZY142"/>
      <c r="AZZ142"/>
      <c r="BAA142"/>
      <c r="BAB142"/>
      <c r="BAC142"/>
      <c r="BAD142"/>
      <c r="BAE142"/>
      <c r="BAF142"/>
      <c r="BAG142"/>
      <c r="BAH142"/>
      <c r="BAI142"/>
      <c r="BAJ142"/>
      <c r="BAK142"/>
      <c r="BAL142"/>
      <c r="BAM142"/>
      <c r="BAN142"/>
      <c r="BAO142"/>
      <c r="BAP142"/>
      <c r="BAQ142"/>
      <c r="BAR142"/>
      <c r="BAS142"/>
      <c r="BAT142"/>
      <c r="BAU142"/>
      <c r="BAV142"/>
      <c r="BAW142"/>
      <c r="BAX142"/>
      <c r="BAY142"/>
      <c r="BAZ142"/>
      <c r="BBA142"/>
      <c r="BBB142"/>
      <c r="BBC142"/>
      <c r="BBD142"/>
      <c r="BBE142"/>
      <c r="BBF142"/>
      <c r="BBG142"/>
      <c r="BBH142"/>
      <c r="BBI142"/>
      <c r="BBJ142"/>
      <c r="BBK142"/>
      <c r="BBL142"/>
      <c r="BBM142"/>
      <c r="BBN142"/>
      <c r="BBO142"/>
      <c r="BBP142"/>
      <c r="BBQ142"/>
      <c r="BBR142"/>
      <c r="BBS142"/>
      <c r="BBT142"/>
      <c r="BBU142"/>
      <c r="BBV142"/>
      <c r="BBW142"/>
      <c r="BBX142"/>
      <c r="BBY142"/>
      <c r="BBZ142"/>
      <c r="BCA142"/>
      <c r="BCB142"/>
      <c r="BCC142"/>
      <c r="BCD142"/>
      <c r="BCE142"/>
      <c r="BCF142"/>
      <c r="BCG142"/>
      <c r="BCH142"/>
      <c r="BCI142"/>
      <c r="BCJ142"/>
      <c r="BCK142"/>
      <c r="BCL142"/>
      <c r="BCM142"/>
      <c r="BCN142"/>
      <c r="BCO142"/>
      <c r="BCP142"/>
      <c r="BCQ142"/>
      <c r="BCR142"/>
      <c r="BCS142"/>
      <c r="BCT142"/>
      <c r="BCU142"/>
      <c r="BCV142"/>
      <c r="BCW142"/>
      <c r="BCX142"/>
      <c r="BCY142"/>
      <c r="BCZ142"/>
      <c r="BDA142"/>
      <c r="BDB142"/>
      <c r="BDC142"/>
      <c r="BDD142"/>
      <c r="BDE142"/>
      <c r="BDF142"/>
      <c r="BDG142"/>
      <c r="BDH142"/>
      <c r="BDI142"/>
      <c r="BDJ142"/>
      <c r="BDK142"/>
      <c r="BDL142"/>
      <c r="BDM142"/>
      <c r="BDN142"/>
      <c r="BDO142"/>
      <c r="BDP142"/>
      <c r="BDQ142"/>
      <c r="BDR142"/>
      <c r="BDS142"/>
      <c r="BDT142"/>
      <c r="BDU142"/>
      <c r="BDV142"/>
      <c r="BDW142"/>
      <c r="BDX142"/>
      <c r="BDY142"/>
      <c r="BDZ142"/>
      <c r="BEA142"/>
      <c r="BEB142"/>
      <c r="BEC142"/>
      <c r="BED142"/>
      <c r="BEE142"/>
      <c r="BEF142"/>
      <c r="BEG142"/>
      <c r="BEH142"/>
      <c r="BEI142"/>
      <c r="BEJ142"/>
      <c r="BEK142"/>
      <c r="BEL142"/>
      <c r="BEM142"/>
      <c r="BEN142"/>
      <c r="BEO142"/>
      <c r="BEP142"/>
      <c r="BEQ142"/>
      <c r="BER142"/>
      <c r="BES142"/>
      <c r="BET142"/>
      <c r="BEU142"/>
      <c r="BEV142"/>
      <c r="BEW142"/>
      <c r="BEX142"/>
      <c r="BEY142"/>
      <c r="BEZ142"/>
      <c r="BFA142"/>
      <c r="BFB142"/>
      <c r="BFC142"/>
      <c r="BFD142"/>
      <c r="BFE142"/>
      <c r="BFF142"/>
      <c r="BFG142"/>
      <c r="BFH142"/>
      <c r="BFI142"/>
      <c r="BFJ142"/>
      <c r="BFK142"/>
      <c r="BFL142"/>
      <c r="BFM142"/>
      <c r="BFN142"/>
      <c r="BFO142"/>
      <c r="BFP142"/>
      <c r="BFQ142"/>
      <c r="BFR142"/>
      <c r="BFS142"/>
      <c r="BFT142"/>
      <c r="BFU142"/>
      <c r="BFV142"/>
      <c r="BFW142"/>
      <c r="BFX142"/>
      <c r="BFY142"/>
      <c r="BFZ142"/>
      <c r="BGA142"/>
      <c r="BGB142"/>
      <c r="BGC142"/>
      <c r="BGD142"/>
      <c r="BGE142"/>
      <c r="BGF142"/>
      <c r="BGG142"/>
      <c r="BGH142"/>
      <c r="BGI142"/>
      <c r="BGJ142"/>
      <c r="BGK142"/>
      <c r="BGL142"/>
      <c r="BGM142"/>
      <c r="BGN142"/>
      <c r="BGO142"/>
      <c r="BGP142"/>
      <c r="BGQ142"/>
      <c r="BGR142"/>
      <c r="BGS142"/>
      <c r="BGT142"/>
      <c r="BGU142"/>
      <c r="BGV142"/>
      <c r="BGW142"/>
      <c r="BGX142"/>
      <c r="BGY142"/>
      <c r="BGZ142"/>
      <c r="BHA142"/>
      <c r="BHB142"/>
      <c r="BHC142"/>
      <c r="BHD142"/>
      <c r="BHE142"/>
      <c r="BHF142"/>
      <c r="BHG142"/>
      <c r="BHH142"/>
      <c r="BHI142"/>
      <c r="BHJ142"/>
      <c r="BHK142"/>
      <c r="BHL142"/>
      <c r="BHM142"/>
      <c r="BHN142"/>
      <c r="BHO142"/>
      <c r="BHP142"/>
      <c r="BHQ142"/>
      <c r="BHR142"/>
      <c r="BHS142"/>
      <c r="BHT142"/>
      <c r="BHU142"/>
      <c r="BHV142"/>
      <c r="BHW142"/>
      <c r="BHX142"/>
      <c r="BHY142"/>
      <c r="BHZ142"/>
      <c r="BIA142"/>
      <c r="BIB142"/>
      <c r="BIC142"/>
      <c r="BID142"/>
      <c r="BIE142"/>
      <c r="BIF142"/>
      <c r="BIG142"/>
      <c r="BIH142"/>
      <c r="BII142"/>
      <c r="BIJ142"/>
      <c r="BIK142"/>
      <c r="BIL142"/>
      <c r="BIM142"/>
      <c r="BIN142"/>
      <c r="BIO142"/>
      <c r="BIP142"/>
      <c r="BIQ142"/>
      <c r="BIR142"/>
      <c r="BIS142"/>
      <c r="BIT142"/>
      <c r="BIU142"/>
      <c r="BIV142"/>
      <c r="BIW142"/>
      <c r="BIX142"/>
      <c r="BIY142"/>
      <c r="BIZ142"/>
      <c r="BJA142"/>
      <c r="BJB142"/>
      <c r="BJC142"/>
      <c r="BJD142"/>
      <c r="BJE142"/>
      <c r="BJF142"/>
      <c r="BJG142"/>
      <c r="BJH142"/>
      <c r="BJI142"/>
      <c r="BJJ142"/>
      <c r="BJK142"/>
      <c r="BJL142"/>
      <c r="BJM142"/>
      <c r="BJN142"/>
      <c r="BJO142"/>
      <c r="BJP142"/>
      <c r="BJQ142"/>
      <c r="BJR142"/>
      <c r="BJS142"/>
      <c r="BJT142"/>
      <c r="BJU142"/>
      <c r="BJV142"/>
      <c r="BJW142"/>
      <c r="BJX142"/>
      <c r="BJY142"/>
      <c r="BJZ142"/>
      <c r="BKA142"/>
      <c r="BKB142"/>
      <c r="BKC142"/>
      <c r="BKD142"/>
      <c r="BKE142"/>
      <c r="BKF142"/>
      <c r="BKG142"/>
      <c r="BKH142"/>
      <c r="BKI142"/>
      <c r="BKJ142"/>
      <c r="BKK142"/>
      <c r="BKL142"/>
      <c r="BKM142"/>
      <c r="BKN142"/>
      <c r="BKO142"/>
      <c r="BKP142"/>
      <c r="BKQ142"/>
      <c r="BKR142"/>
      <c r="BKS142"/>
      <c r="BKT142"/>
      <c r="BKU142"/>
      <c r="BKV142"/>
      <c r="BKW142"/>
      <c r="BKX142"/>
      <c r="BKY142"/>
      <c r="BKZ142"/>
      <c r="BLA142"/>
      <c r="BLB142"/>
      <c r="BLC142"/>
      <c r="BLD142"/>
      <c r="BLE142"/>
      <c r="BLF142"/>
      <c r="BLG142"/>
      <c r="BLH142"/>
      <c r="BLI142"/>
      <c r="BLJ142"/>
      <c r="BLK142"/>
      <c r="BLL142"/>
      <c r="BLM142"/>
      <c r="BLN142"/>
      <c r="BLO142"/>
      <c r="BLP142"/>
      <c r="BLQ142"/>
      <c r="BLR142"/>
      <c r="BLS142"/>
      <c r="BLT142"/>
      <c r="BLU142"/>
      <c r="BLV142"/>
      <c r="BLW142"/>
      <c r="BLX142"/>
      <c r="BLY142"/>
      <c r="BLZ142"/>
      <c r="BMA142"/>
      <c r="BMB142"/>
      <c r="BMC142"/>
      <c r="BMD142"/>
      <c r="BME142"/>
      <c r="BMF142"/>
      <c r="BMG142"/>
      <c r="BMH142"/>
      <c r="BMI142"/>
      <c r="BMJ142"/>
      <c r="BMK142"/>
      <c r="BML142"/>
      <c r="BMM142"/>
      <c r="BMN142"/>
      <c r="BMO142"/>
      <c r="BMP142"/>
      <c r="BMQ142"/>
      <c r="BMR142"/>
      <c r="BMS142"/>
      <c r="BMT142"/>
      <c r="BMU142"/>
      <c r="BMV142"/>
      <c r="BMW142"/>
      <c r="BMX142"/>
      <c r="BMY142"/>
      <c r="BMZ142"/>
      <c r="BNA142"/>
      <c r="BNB142"/>
      <c r="BNC142"/>
      <c r="BND142"/>
      <c r="BNE142"/>
      <c r="BNF142"/>
      <c r="BNG142"/>
      <c r="BNH142"/>
      <c r="BNI142"/>
      <c r="BNJ142"/>
      <c r="BNK142"/>
      <c r="BNL142"/>
      <c r="BNM142"/>
      <c r="BNN142"/>
      <c r="BNO142"/>
      <c r="BNP142"/>
      <c r="BNQ142"/>
      <c r="BNR142"/>
      <c r="BNS142"/>
      <c r="BNT142"/>
      <c r="BNU142"/>
      <c r="BNV142"/>
      <c r="BNW142"/>
      <c r="BNX142"/>
      <c r="BNY142"/>
      <c r="BNZ142"/>
      <c r="BOA142"/>
      <c r="BOB142"/>
      <c r="BOC142"/>
      <c r="BOD142"/>
      <c r="BOE142"/>
      <c r="BOF142"/>
      <c r="BOG142"/>
      <c r="BOH142"/>
      <c r="BOI142"/>
      <c r="BOJ142"/>
      <c r="BOK142"/>
      <c r="BOL142"/>
      <c r="BOM142"/>
      <c r="BON142"/>
      <c r="BOO142"/>
      <c r="BOP142"/>
      <c r="BOQ142"/>
      <c r="BOR142"/>
      <c r="BOS142"/>
      <c r="BOT142"/>
      <c r="BOU142"/>
      <c r="BOV142"/>
      <c r="BOW142"/>
      <c r="BOX142"/>
      <c r="BOY142"/>
      <c r="BOZ142"/>
      <c r="BPA142"/>
      <c r="BPB142"/>
      <c r="BPC142"/>
      <c r="BPD142"/>
      <c r="BPE142"/>
      <c r="BPF142"/>
      <c r="BPG142"/>
      <c r="BPH142"/>
      <c r="BPI142"/>
      <c r="BPJ142"/>
      <c r="BPK142"/>
      <c r="BPL142"/>
      <c r="BPM142"/>
      <c r="BPN142"/>
      <c r="BPO142"/>
      <c r="BPP142"/>
      <c r="BPQ142"/>
      <c r="BPR142"/>
      <c r="BPS142"/>
      <c r="BPT142"/>
      <c r="BPU142"/>
      <c r="BPV142"/>
      <c r="BPW142"/>
      <c r="BPX142"/>
      <c r="BPY142"/>
      <c r="BPZ142"/>
      <c r="BQA142"/>
      <c r="BQB142"/>
      <c r="BQC142"/>
      <c r="BQD142"/>
      <c r="BQE142"/>
      <c r="BQF142"/>
      <c r="BQG142"/>
      <c r="BQH142"/>
      <c r="BQI142"/>
      <c r="BQJ142"/>
      <c r="BQK142"/>
      <c r="BQL142"/>
      <c r="BQM142"/>
      <c r="BQN142"/>
      <c r="BQO142"/>
      <c r="BQP142"/>
      <c r="BQQ142"/>
      <c r="BQR142"/>
      <c r="BQS142"/>
      <c r="BQT142"/>
      <c r="BQU142"/>
      <c r="BQV142"/>
      <c r="BQW142"/>
      <c r="BQX142"/>
      <c r="BQY142"/>
      <c r="BQZ142"/>
      <c r="BRA142"/>
      <c r="BRB142"/>
      <c r="BRC142"/>
      <c r="BRD142"/>
      <c r="BRE142"/>
      <c r="BRF142"/>
      <c r="BRG142"/>
      <c r="BRH142"/>
      <c r="BRI142"/>
      <c r="BRJ142"/>
      <c r="BRK142"/>
      <c r="BRL142"/>
      <c r="BRM142"/>
      <c r="BRN142"/>
      <c r="BRO142"/>
      <c r="BRP142"/>
      <c r="BRQ142"/>
      <c r="BRR142"/>
      <c r="BRS142"/>
      <c r="BRT142"/>
      <c r="BRU142"/>
      <c r="BRV142"/>
      <c r="BRW142"/>
      <c r="BRX142"/>
      <c r="BRY142"/>
      <c r="BRZ142"/>
      <c r="BSA142"/>
      <c r="BSB142"/>
      <c r="BSC142"/>
      <c r="BSD142"/>
      <c r="BSE142"/>
      <c r="BSF142"/>
      <c r="BSG142"/>
      <c r="BSH142"/>
      <c r="BSI142"/>
      <c r="BSJ142"/>
      <c r="BSK142"/>
      <c r="BSL142"/>
      <c r="BSM142"/>
      <c r="BSN142"/>
      <c r="BSO142"/>
      <c r="BSP142"/>
      <c r="BSQ142"/>
      <c r="BSR142"/>
      <c r="BSS142"/>
      <c r="BST142"/>
      <c r="BSU142"/>
      <c r="BSV142"/>
      <c r="BSW142"/>
      <c r="BSX142"/>
      <c r="BSY142"/>
      <c r="BSZ142"/>
      <c r="BTA142"/>
      <c r="BTB142"/>
      <c r="BTC142"/>
      <c r="BTD142"/>
      <c r="BTE142"/>
      <c r="BTF142"/>
      <c r="BTG142"/>
      <c r="BTH142"/>
      <c r="BTI142"/>
      <c r="BTJ142"/>
      <c r="BTK142"/>
      <c r="BTL142"/>
      <c r="BTM142"/>
      <c r="BTN142"/>
      <c r="BTO142"/>
      <c r="BTP142"/>
      <c r="BTQ142"/>
      <c r="BTR142"/>
      <c r="BTS142"/>
      <c r="BTT142"/>
      <c r="BTU142"/>
      <c r="BTV142"/>
      <c r="BTW142"/>
      <c r="BTX142"/>
      <c r="BTY142"/>
      <c r="BTZ142"/>
      <c r="BUA142"/>
      <c r="BUB142"/>
      <c r="BUC142"/>
      <c r="BUD142"/>
      <c r="BUE142"/>
      <c r="BUF142"/>
      <c r="BUG142"/>
      <c r="BUH142"/>
      <c r="BUI142"/>
      <c r="BUJ142"/>
      <c r="BUK142"/>
      <c r="BUL142"/>
      <c r="BUM142"/>
      <c r="BUN142"/>
      <c r="BUO142"/>
      <c r="BUP142"/>
      <c r="BUQ142"/>
      <c r="BUR142"/>
      <c r="BUS142"/>
      <c r="BUT142"/>
      <c r="BUU142"/>
      <c r="BUV142"/>
      <c r="BUW142"/>
      <c r="BUX142"/>
      <c r="BUY142"/>
      <c r="BUZ142"/>
      <c r="BVA142"/>
      <c r="BVB142"/>
      <c r="BVC142"/>
      <c r="BVD142"/>
      <c r="BVE142"/>
      <c r="BVF142"/>
      <c r="BVG142"/>
      <c r="BVH142"/>
      <c r="BVI142"/>
      <c r="BVJ142"/>
      <c r="BVK142"/>
      <c r="BVL142"/>
      <c r="BVM142"/>
      <c r="BVN142"/>
      <c r="BVO142"/>
      <c r="BVP142"/>
      <c r="BVQ142"/>
      <c r="BVR142"/>
      <c r="BVS142"/>
      <c r="BVT142"/>
      <c r="BVU142"/>
      <c r="BVV142"/>
      <c r="BVW142"/>
      <c r="BVX142"/>
      <c r="BVY142"/>
      <c r="BVZ142"/>
      <c r="BWA142"/>
      <c r="BWB142"/>
      <c r="BWC142"/>
      <c r="BWD142"/>
      <c r="BWE142"/>
      <c r="BWF142"/>
      <c r="BWG142"/>
      <c r="BWH142"/>
      <c r="BWI142"/>
      <c r="BWJ142"/>
      <c r="BWK142"/>
      <c r="BWL142"/>
      <c r="BWM142"/>
      <c r="BWN142"/>
      <c r="BWO142"/>
      <c r="BWP142"/>
      <c r="BWQ142"/>
      <c r="BWR142"/>
      <c r="BWS142"/>
      <c r="BWT142"/>
      <c r="BWU142"/>
      <c r="BWV142"/>
      <c r="BWW142"/>
      <c r="BWX142"/>
      <c r="BWY142"/>
      <c r="BWZ142"/>
      <c r="BXA142"/>
      <c r="BXB142"/>
      <c r="BXC142"/>
      <c r="BXD142"/>
      <c r="BXE142"/>
      <c r="BXF142"/>
      <c r="BXG142"/>
      <c r="BXH142"/>
      <c r="BXI142"/>
      <c r="BXJ142"/>
      <c r="BXK142"/>
      <c r="BXL142"/>
      <c r="BXM142"/>
      <c r="BXN142"/>
      <c r="BXO142"/>
      <c r="BXP142"/>
      <c r="BXQ142"/>
      <c r="BXR142"/>
      <c r="BXS142"/>
      <c r="BXT142"/>
      <c r="BXU142"/>
      <c r="BXV142"/>
      <c r="BXW142"/>
      <c r="BXX142"/>
      <c r="BXY142"/>
      <c r="BXZ142"/>
      <c r="BYA142"/>
      <c r="BYB142"/>
      <c r="BYC142"/>
      <c r="BYD142"/>
      <c r="BYE142"/>
      <c r="BYF142"/>
      <c r="BYG142"/>
      <c r="BYH142"/>
      <c r="BYI142"/>
      <c r="BYJ142"/>
      <c r="BYK142"/>
      <c r="BYL142"/>
      <c r="BYM142"/>
      <c r="BYN142"/>
      <c r="BYO142"/>
      <c r="BYP142"/>
      <c r="BYQ142"/>
      <c r="BYR142"/>
      <c r="BYS142"/>
      <c r="BYT142"/>
      <c r="BYU142"/>
      <c r="BYV142"/>
      <c r="BYW142"/>
      <c r="BYX142"/>
      <c r="BYY142"/>
      <c r="BYZ142"/>
      <c r="BZA142"/>
      <c r="BZB142"/>
      <c r="BZC142"/>
      <c r="BZD142"/>
      <c r="BZE142"/>
      <c r="BZF142"/>
      <c r="BZG142"/>
      <c r="BZH142"/>
      <c r="BZI142"/>
      <c r="BZJ142"/>
      <c r="BZK142"/>
      <c r="BZL142"/>
      <c r="BZM142"/>
      <c r="BZN142"/>
      <c r="BZO142"/>
      <c r="BZP142"/>
      <c r="BZQ142"/>
      <c r="BZR142"/>
      <c r="BZS142"/>
      <c r="BZT142"/>
      <c r="BZU142"/>
      <c r="BZV142"/>
      <c r="BZW142"/>
      <c r="BZX142"/>
      <c r="BZY142"/>
      <c r="BZZ142"/>
      <c r="CAA142"/>
      <c r="CAB142"/>
      <c r="CAC142"/>
      <c r="CAD142"/>
      <c r="CAE142"/>
      <c r="CAF142"/>
      <c r="CAG142"/>
      <c r="CAH142"/>
      <c r="CAI142"/>
      <c r="CAJ142"/>
      <c r="CAK142"/>
      <c r="CAL142"/>
      <c r="CAM142"/>
      <c r="CAN142"/>
      <c r="CAO142"/>
      <c r="CAP142"/>
      <c r="CAQ142"/>
      <c r="CAR142"/>
      <c r="CAS142"/>
      <c r="CAT142"/>
      <c r="CAU142"/>
      <c r="CAV142"/>
      <c r="CAW142"/>
      <c r="CAX142"/>
      <c r="CAY142"/>
      <c r="CAZ142"/>
      <c r="CBA142"/>
      <c r="CBB142"/>
      <c r="CBC142"/>
      <c r="CBD142"/>
      <c r="CBE142"/>
      <c r="CBF142"/>
      <c r="CBG142"/>
      <c r="CBH142"/>
      <c r="CBI142"/>
      <c r="CBJ142"/>
      <c r="CBK142"/>
      <c r="CBL142"/>
      <c r="CBM142"/>
      <c r="CBN142"/>
      <c r="CBO142"/>
      <c r="CBP142"/>
      <c r="CBQ142"/>
      <c r="CBR142"/>
      <c r="CBS142"/>
      <c r="CBT142"/>
      <c r="CBU142"/>
      <c r="CBV142"/>
      <c r="CBW142"/>
      <c r="CBX142"/>
      <c r="CBY142"/>
      <c r="CBZ142"/>
      <c r="CCA142"/>
      <c r="CCB142"/>
      <c r="CCC142"/>
      <c r="CCD142"/>
      <c r="CCE142"/>
      <c r="CCF142"/>
      <c r="CCG142"/>
      <c r="CCH142"/>
      <c r="CCI142"/>
      <c r="CCJ142"/>
      <c r="CCK142"/>
      <c r="CCL142"/>
      <c r="CCM142"/>
      <c r="CCN142"/>
      <c r="CCO142"/>
      <c r="CCP142"/>
      <c r="CCQ142"/>
      <c r="CCR142"/>
      <c r="CCS142"/>
      <c r="CCT142"/>
      <c r="CCU142"/>
      <c r="CCV142"/>
      <c r="CCW142"/>
      <c r="CCX142"/>
      <c r="CCY142"/>
      <c r="CCZ142"/>
      <c r="CDA142"/>
      <c r="CDB142"/>
      <c r="CDC142"/>
      <c r="CDD142"/>
      <c r="CDE142"/>
      <c r="CDF142"/>
      <c r="CDG142"/>
      <c r="CDH142"/>
      <c r="CDI142"/>
      <c r="CDJ142"/>
      <c r="CDK142"/>
      <c r="CDL142"/>
      <c r="CDM142"/>
      <c r="CDN142"/>
      <c r="CDO142"/>
      <c r="CDP142"/>
      <c r="CDQ142"/>
      <c r="CDR142"/>
      <c r="CDS142"/>
      <c r="CDT142"/>
      <c r="CDU142"/>
      <c r="CDV142"/>
      <c r="CDW142"/>
      <c r="CDX142"/>
      <c r="CDY142"/>
      <c r="CDZ142"/>
      <c r="CEA142"/>
      <c r="CEB142"/>
      <c r="CEC142"/>
      <c r="CED142"/>
      <c r="CEE142"/>
      <c r="CEF142"/>
      <c r="CEG142"/>
      <c r="CEH142"/>
      <c r="CEI142"/>
      <c r="CEJ142"/>
      <c r="CEK142"/>
      <c r="CEL142"/>
      <c r="CEM142"/>
      <c r="CEN142"/>
      <c r="CEO142"/>
      <c r="CEP142"/>
      <c r="CEQ142"/>
      <c r="CER142"/>
      <c r="CES142"/>
      <c r="CET142"/>
      <c r="CEU142"/>
      <c r="CEV142"/>
      <c r="CEW142"/>
      <c r="CEX142"/>
      <c r="CEY142"/>
      <c r="CEZ142"/>
      <c r="CFA142"/>
      <c r="CFB142"/>
      <c r="CFC142"/>
      <c r="CFD142"/>
      <c r="CFE142"/>
      <c r="CFF142"/>
      <c r="CFG142"/>
      <c r="CFH142"/>
      <c r="CFI142"/>
      <c r="CFJ142"/>
      <c r="CFK142"/>
      <c r="CFL142"/>
      <c r="CFM142"/>
      <c r="CFN142"/>
      <c r="CFO142"/>
      <c r="CFP142"/>
      <c r="CFQ142"/>
      <c r="CFR142"/>
      <c r="CFS142"/>
      <c r="CFT142"/>
      <c r="CFU142"/>
      <c r="CFV142"/>
      <c r="CFW142"/>
      <c r="CFX142"/>
      <c r="CFY142"/>
      <c r="CFZ142"/>
      <c r="CGA142"/>
      <c r="CGB142"/>
      <c r="CGC142"/>
      <c r="CGD142"/>
      <c r="CGE142"/>
      <c r="CGF142"/>
      <c r="CGG142"/>
      <c r="CGH142"/>
      <c r="CGI142"/>
      <c r="CGJ142"/>
      <c r="CGK142"/>
      <c r="CGL142"/>
      <c r="CGM142"/>
      <c r="CGN142"/>
      <c r="CGO142"/>
      <c r="CGP142"/>
      <c r="CGQ142"/>
      <c r="CGR142"/>
      <c r="CGS142"/>
      <c r="CGT142"/>
      <c r="CGU142"/>
      <c r="CGV142"/>
      <c r="CGW142"/>
      <c r="CGX142"/>
      <c r="CGY142"/>
      <c r="CGZ142"/>
      <c r="CHA142"/>
      <c r="CHB142"/>
      <c r="CHC142"/>
      <c r="CHD142"/>
      <c r="CHE142"/>
      <c r="CHF142"/>
      <c r="CHG142"/>
      <c r="CHH142"/>
      <c r="CHI142"/>
      <c r="CHJ142"/>
      <c r="CHK142"/>
      <c r="CHL142"/>
      <c r="CHM142"/>
      <c r="CHN142"/>
      <c r="CHO142"/>
      <c r="CHP142"/>
      <c r="CHQ142"/>
      <c r="CHR142"/>
      <c r="CHS142"/>
      <c r="CHT142"/>
      <c r="CHU142"/>
      <c r="CHV142"/>
      <c r="CHW142"/>
      <c r="CHX142"/>
      <c r="CHY142"/>
      <c r="CHZ142"/>
      <c r="CIA142"/>
      <c r="CIB142"/>
      <c r="CIC142"/>
      <c r="CID142"/>
      <c r="CIE142"/>
      <c r="CIF142"/>
      <c r="CIG142"/>
      <c r="CIH142"/>
      <c r="CII142"/>
      <c r="CIJ142"/>
      <c r="CIK142"/>
      <c r="CIL142"/>
      <c r="CIM142"/>
      <c r="CIN142"/>
      <c r="CIO142"/>
      <c r="CIP142"/>
      <c r="CIQ142"/>
      <c r="CIR142"/>
      <c r="CIS142"/>
      <c r="CIT142"/>
      <c r="CIU142"/>
      <c r="CIV142"/>
      <c r="CIW142"/>
      <c r="CIX142"/>
      <c r="CIY142"/>
      <c r="CIZ142"/>
      <c r="CJA142"/>
      <c r="CJB142"/>
      <c r="CJC142"/>
      <c r="CJD142"/>
      <c r="CJE142"/>
      <c r="CJF142"/>
      <c r="CJG142"/>
      <c r="CJH142"/>
      <c r="CJI142"/>
      <c r="CJJ142"/>
      <c r="CJK142"/>
      <c r="CJL142"/>
      <c r="CJM142"/>
      <c r="CJN142"/>
      <c r="CJO142"/>
      <c r="CJP142"/>
      <c r="CJQ142"/>
      <c r="CJR142"/>
      <c r="CJS142"/>
      <c r="CJT142"/>
      <c r="CJU142"/>
      <c r="CJV142"/>
      <c r="CJW142"/>
      <c r="CJX142"/>
      <c r="CJY142"/>
      <c r="CJZ142"/>
      <c r="CKA142"/>
      <c r="CKB142"/>
      <c r="CKC142"/>
      <c r="CKD142"/>
      <c r="CKE142"/>
      <c r="CKF142"/>
      <c r="CKG142"/>
      <c r="CKH142"/>
      <c r="CKI142"/>
      <c r="CKJ142"/>
      <c r="CKK142"/>
      <c r="CKL142"/>
      <c r="CKM142"/>
      <c r="CKN142"/>
      <c r="CKO142"/>
      <c r="CKP142"/>
      <c r="CKQ142"/>
      <c r="CKR142"/>
      <c r="CKS142"/>
      <c r="CKT142"/>
      <c r="CKU142"/>
      <c r="CKV142"/>
      <c r="CKW142"/>
      <c r="CKX142"/>
      <c r="CKY142"/>
      <c r="CKZ142"/>
      <c r="CLA142"/>
      <c r="CLB142"/>
      <c r="CLC142"/>
      <c r="CLD142"/>
      <c r="CLE142"/>
      <c r="CLF142"/>
      <c r="CLG142"/>
      <c r="CLH142"/>
      <c r="CLI142"/>
      <c r="CLJ142"/>
      <c r="CLK142"/>
      <c r="CLL142"/>
      <c r="CLM142"/>
      <c r="CLN142"/>
      <c r="CLO142"/>
      <c r="CLP142"/>
      <c r="CLQ142"/>
      <c r="CLR142"/>
      <c r="CLS142"/>
      <c r="CLT142"/>
      <c r="CLU142"/>
      <c r="CLV142"/>
      <c r="CLW142"/>
      <c r="CLX142"/>
      <c r="CLY142"/>
      <c r="CLZ142"/>
      <c r="CMA142"/>
      <c r="CMB142"/>
      <c r="CMC142"/>
      <c r="CMD142"/>
      <c r="CME142"/>
      <c r="CMF142"/>
      <c r="CMG142"/>
      <c r="CMH142"/>
      <c r="CMI142"/>
      <c r="CMJ142"/>
      <c r="CMK142"/>
      <c r="CML142"/>
      <c r="CMM142"/>
      <c r="CMN142"/>
      <c r="CMO142"/>
      <c r="CMP142"/>
      <c r="CMQ142"/>
      <c r="CMR142"/>
      <c r="CMS142"/>
      <c r="CMT142"/>
      <c r="CMU142"/>
      <c r="CMV142"/>
      <c r="CMW142"/>
      <c r="CMX142"/>
      <c r="CMY142"/>
      <c r="CMZ142"/>
      <c r="CNA142"/>
      <c r="CNB142"/>
      <c r="CNC142"/>
      <c r="CND142"/>
      <c r="CNE142"/>
      <c r="CNF142"/>
      <c r="CNG142"/>
      <c r="CNH142"/>
      <c r="CNI142"/>
      <c r="CNJ142"/>
      <c r="CNK142"/>
      <c r="CNL142"/>
      <c r="CNM142"/>
      <c r="CNN142"/>
      <c r="CNO142"/>
      <c r="CNP142"/>
      <c r="CNQ142"/>
      <c r="CNR142"/>
      <c r="CNS142"/>
      <c r="CNT142"/>
      <c r="CNU142"/>
      <c r="CNV142"/>
      <c r="CNW142"/>
      <c r="CNX142"/>
      <c r="CNY142"/>
      <c r="CNZ142"/>
      <c r="COA142"/>
      <c r="COB142"/>
      <c r="COC142"/>
      <c r="COD142"/>
      <c r="COE142"/>
      <c r="COF142"/>
      <c r="COG142"/>
      <c r="COH142"/>
      <c r="COI142"/>
      <c r="COJ142"/>
      <c r="COK142"/>
      <c r="COL142"/>
      <c r="COM142"/>
      <c r="CON142"/>
      <c r="COO142"/>
      <c r="COP142"/>
      <c r="COQ142"/>
      <c r="COR142"/>
      <c r="COS142"/>
      <c r="COT142"/>
      <c r="COU142"/>
      <c r="COV142"/>
      <c r="COW142"/>
      <c r="COX142"/>
      <c r="COY142"/>
      <c r="COZ142"/>
      <c r="CPA142"/>
      <c r="CPB142"/>
      <c r="CPC142"/>
      <c r="CPD142"/>
      <c r="CPE142"/>
      <c r="CPF142"/>
      <c r="CPG142"/>
      <c r="CPH142"/>
      <c r="CPI142"/>
      <c r="CPJ142"/>
      <c r="CPK142"/>
      <c r="CPL142"/>
      <c r="CPM142"/>
      <c r="CPN142"/>
      <c r="CPO142"/>
      <c r="CPP142"/>
      <c r="CPQ142"/>
      <c r="CPR142"/>
      <c r="CPS142"/>
      <c r="CPT142"/>
      <c r="CPU142"/>
      <c r="CPV142"/>
      <c r="CPW142"/>
      <c r="CPX142"/>
      <c r="CPY142"/>
      <c r="CPZ142"/>
      <c r="CQA142"/>
      <c r="CQB142"/>
      <c r="CQC142"/>
      <c r="CQD142"/>
      <c r="CQE142"/>
      <c r="CQF142"/>
      <c r="CQG142"/>
      <c r="CQH142"/>
      <c r="CQI142"/>
      <c r="CQJ142"/>
      <c r="CQK142"/>
      <c r="CQL142"/>
      <c r="CQM142"/>
      <c r="CQN142"/>
      <c r="CQO142"/>
      <c r="CQP142"/>
      <c r="CQQ142"/>
      <c r="CQR142"/>
      <c r="CQS142"/>
      <c r="CQT142"/>
      <c r="CQU142"/>
      <c r="CQV142"/>
      <c r="CQW142"/>
      <c r="CQX142"/>
      <c r="CQY142"/>
      <c r="CQZ142"/>
      <c r="CRA142"/>
      <c r="CRB142"/>
      <c r="CRC142"/>
      <c r="CRD142"/>
      <c r="CRE142"/>
      <c r="CRF142"/>
      <c r="CRG142"/>
      <c r="CRH142"/>
      <c r="CRI142"/>
      <c r="CRJ142"/>
      <c r="CRK142"/>
      <c r="CRL142"/>
      <c r="CRM142"/>
      <c r="CRN142"/>
      <c r="CRO142"/>
      <c r="CRP142"/>
      <c r="CRQ142"/>
      <c r="CRR142"/>
      <c r="CRS142"/>
      <c r="CRT142"/>
      <c r="CRU142"/>
      <c r="CRV142"/>
      <c r="CRW142"/>
      <c r="CRX142"/>
      <c r="CRY142"/>
      <c r="CRZ142"/>
      <c r="CSA142"/>
      <c r="CSB142"/>
      <c r="CSC142"/>
      <c r="CSD142"/>
      <c r="CSE142"/>
      <c r="CSF142"/>
      <c r="CSG142"/>
      <c r="CSH142"/>
      <c r="CSI142"/>
      <c r="CSJ142"/>
      <c r="CSK142"/>
      <c r="CSL142"/>
      <c r="CSM142"/>
      <c r="CSN142"/>
      <c r="CSO142"/>
      <c r="CSP142"/>
      <c r="CSQ142"/>
      <c r="CSR142"/>
      <c r="CSS142"/>
      <c r="CST142"/>
      <c r="CSU142"/>
      <c r="CSV142"/>
      <c r="CSW142"/>
      <c r="CSX142"/>
      <c r="CSY142"/>
      <c r="CSZ142"/>
      <c r="CTA142"/>
      <c r="CTB142"/>
      <c r="CTC142"/>
      <c r="CTD142"/>
      <c r="CTE142"/>
      <c r="CTF142"/>
      <c r="CTG142"/>
      <c r="CTH142"/>
      <c r="CTI142"/>
      <c r="CTJ142"/>
      <c r="CTK142"/>
      <c r="CTL142"/>
      <c r="CTM142"/>
      <c r="CTN142"/>
      <c r="CTO142"/>
      <c r="CTP142"/>
      <c r="CTQ142"/>
      <c r="CTR142"/>
      <c r="CTS142"/>
      <c r="CTT142"/>
      <c r="CTU142"/>
      <c r="CTV142"/>
      <c r="CTW142"/>
      <c r="CTX142"/>
      <c r="CTY142"/>
      <c r="CTZ142"/>
      <c r="CUA142"/>
      <c r="CUB142"/>
      <c r="CUC142"/>
      <c r="CUD142"/>
      <c r="CUE142"/>
      <c r="CUF142"/>
      <c r="CUG142"/>
      <c r="CUH142"/>
      <c r="CUI142"/>
      <c r="CUJ142"/>
      <c r="CUK142"/>
      <c r="CUL142"/>
      <c r="CUM142"/>
      <c r="CUN142"/>
      <c r="CUO142"/>
      <c r="CUP142"/>
      <c r="CUQ142"/>
      <c r="CUR142"/>
      <c r="CUS142"/>
      <c r="CUT142"/>
      <c r="CUU142"/>
      <c r="CUV142"/>
      <c r="CUW142"/>
      <c r="CUX142"/>
      <c r="CUY142"/>
      <c r="CUZ142"/>
      <c r="CVA142"/>
      <c r="CVB142"/>
      <c r="CVC142"/>
      <c r="CVD142"/>
      <c r="CVE142"/>
      <c r="CVF142"/>
      <c r="CVG142"/>
      <c r="CVH142"/>
      <c r="CVI142"/>
      <c r="CVJ142"/>
      <c r="CVK142"/>
      <c r="CVL142"/>
      <c r="CVM142"/>
      <c r="CVN142"/>
      <c r="CVO142"/>
      <c r="CVP142"/>
      <c r="CVQ142"/>
      <c r="CVR142"/>
      <c r="CVS142"/>
      <c r="CVT142"/>
      <c r="CVU142"/>
      <c r="CVV142"/>
      <c r="CVW142"/>
      <c r="CVX142"/>
      <c r="CVY142"/>
      <c r="CVZ142"/>
      <c r="CWA142"/>
      <c r="CWB142"/>
      <c r="CWC142"/>
      <c r="CWD142"/>
      <c r="CWE142"/>
      <c r="CWF142"/>
      <c r="CWG142"/>
      <c r="CWH142"/>
      <c r="CWI142"/>
      <c r="CWJ142"/>
      <c r="CWK142"/>
      <c r="CWL142"/>
      <c r="CWM142"/>
      <c r="CWN142"/>
      <c r="CWO142"/>
      <c r="CWP142"/>
      <c r="CWQ142"/>
      <c r="CWR142"/>
      <c r="CWS142"/>
      <c r="CWT142"/>
      <c r="CWU142"/>
      <c r="CWV142"/>
      <c r="CWW142"/>
      <c r="CWX142"/>
      <c r="CWY142"/>
      <c r="CWZ142"/>
      <c r="CXA142"/>
      <c r="CXB142"/>
      <c r="CXC142"/>
      <c r="CXD142"/>
      <c r="CXE142"/>
      <c r="CXF142"/>
      <c r="CXG142"/>
      <c r="CXH142"/>
      <c r="CXI142"/>
      <c r="CXJ142"/>
      <c r="CXK142"/>
      <c r="CXL142"/>
      <c r="CXM142"/>
      <c r="CXN142"/>
      <c r="CXO142"/>
      <c r="CXP142"/>
      <c r="CXQ142"/>
      <c r="CXR142"/>
      <c r="CXS142"/>
      <c r="CXT142"/>
      <c r="CXU142"/>
      <c r="CXV142"/>
      <c r="CXW142"/>
      <c r="CXX142"/>
      <c r="CXY142"/>
      <c r="CXZ142"/>
      <c r="CYA142"/>
      <c r="CYB142"/>
      <c r="CYC142"/>
      <c r="CYD142"/>
      <c r="CYE142"/>
      <c r="CYF142"/>
      <c r="CYG142"/>
      <c r="CYH142"/>
      <c r="CYI142"/>
      <c r="CYJ142"/>
      <c r="CYK142"/>
      <c r="CYL142"/>
      <c r="CYM142"/>
      <c r="CYN142"/>
      <c r="CYO142"/>
      <c r="CYP142"/>
      <c r="CYQ142"/>
      <c r="CYR142"/>
      <c r="CYS142"/>
      <c r="CYT142"/>
      <c r="CYU142"/>
      <c r="CYV142"/>
      <c r="CYW142"/>
      <c r="CYX142"/>
      <c r="CYY142"/>
      <c r="CYZ142"/>
      <c r="CZA142"/>
      <c r="CZB142"/>
      <c r="CZC142"/>
      <c r="CZD142"/>
      <c r="CZE142"/>
      <c r="CZF142"/>
      <c r="CZG142"/>
      <c r="CZH142"/>
      <c r="CZI142"/>
      <c r="CZJ142"/>
      <c r="CZK142"/>
      <c r="CZL142"/>
      <c r="CZM142"/>
      <c r="CZN142"/>
      <c r="CZO142"/>
      <c r="CZP142"/>
      <c r="CZQ142"/>
      <c r="CZR142"/>
      <c r="CZS142"/>
      <c r="CZT142"/>
      <c r="CZU142"/>
      <c r="CZV142"/>
      <c r="CZW142"/>
      <c r="CZX142"/>
      <c r="CZY142"/>
      <c r="CZZ142"/>
      <c r="DAA142"/>
      <c r="DAB142"/>
      <c r="DAC142"/>
      <c r="DAD142"/>
      <c r="DAE142"/>
      <c r="DAF142"/>
      <c r="DAG142"/>
      <c r="DAH142"/>
      <c r="DAI142"/>
      <c r="DAJ142"/>
      <c r="DAK142"/>
      <c r="DAL142"/>
      <c r="DAM142"/>
      <c r="DAN142"/>
      <c r="DAO142"/>
      <c r="DAP142"/>
      <c r="DAQ142"/>
      <c r="DAR142"/>
      <c r="DAS142"/>
      <c r="DAT142"/>
      <c r="DAU142"/>
      <c r="DAV142"/>
      <c r="DAW142"/>
      <c r="DAX142"/>
      <c r="DAY142"/>
      <c r="DAZ142"/>
      <c r="DBA142"/>
      <c r="DBB142"/>
      <c r="DBC142"/>
      <c r="DBD142"/>
      <c r="DBE142"/>
      <c r="DBF142"/>
      <c r="DBG142"/>
      <c r="DBH142"/>
      <c r="DBI142"/>
      <c r="DBJ142"/>
      <c r="DBK142"/>
      <c r="DBL142"/>
      <c r="DBM142"/>
      <c r="DBN142"/>
      <c r="DBO142"/>
      <c r="DBP142"/>
      <c r="DBQ142"/>
      <c r="DBR142"/>
      <c r="DBS142"/>
      <c r="DBT142"/>
      <c r="DBU142"/>
      <c r="DBV142"/>
      <c r="DBW142"/>
      <c r="DBX142"/>
      <c r="DBY142"/>
      <c r="DBZ142"/>
      <c r="DCA142"/>
      <c r="DCB142"/>
      <c r="DCC142"/>
      <c r="DCD142"/>
      <c r="DCE142"/>
      <c r="DCF142"/>
      <c r="DCG142"/>
      <c r="DCH142"/>
      <c r="DCI142"/>
      <c r="DCJ142"/>
      <c r="DCK142"/>
      <c r="DCL142"/>
      <c r="DCM142"/>
      <c r="DCN142"/>
      <c r="DCO142"/>
      <c r="DCP142"/>
      <c r="DCQ142"/>
      <c r="DCR142"/>
      <c r="DCS142"/>
      <c r="DCT142"/>
      <c r="DCU142"/>
      <c r="DCV142"/>
      <c r="DCW142"/>
      <c r="DCX142"/>
      <c r="DCY142"/>
      <c r="DCZ142"/>
      <c r="DDA142"/>
      <c r="DDB142"/>
      <c r="DDC142"/>
      <c r="DDD142"/>
      <c r="DDE142"/>
      <c r="DDF142"/>
      <c r="DDG142"/>
      <c r="DDH142"/>
      <c r="DDI142"/>
      <c r="DDJ142"/>
      <c r="DDK142"/>
      <c r="DDL142"/>
      <c r="DDM142"/>
      <c r="DDN142"/>
      <c r="DDO142"/>
      <c r="DDP142"/>
      <c r="DDQ142"/>
      <c r="DDR142"/>
      <c r="DDS142"/>
      <c r="DDT142"/>
      <c r="DDU142"/>
      <c r="DDV142"/>
      <c r="DDW142"/>
      <c r="DDX142"/>
      <c r="DDY142"/>
      <c r="DDZ142"/>
      <c r="DEA142"/>
      <c r="DEB142"/>
      <c r="DEC142"/>
      <c r="DED142"/>
      <c r="DEE142"/>
      <c r="DEF142"/>
      <c r="DEG142"/>
      <c r="DEH142"/>
      <c r="DEI142"/>
      <c r="DEJ142"/>
      <c r="DEK142"/>
      <c r="DEL142"/>
      <c r="DEM142"/>
      <c r="DEN142"/>
      <c r="DEO142"/>
      <c r="DEP142"/>
      <c r="DEQ142"/>
      <c r="DER142"/>
      <c r="DES142"/>
      <c r="DET142"/>
      <c r="DEU142"/>
      <c r="DEV142"/>
      <c r="DEW142"/>
      <c r="DEX142"/>
      <c r="DEY142"/>
      <c r="DEZ142"/>
      <c r="DFA142"/>
      <c r="DFB142"/>
      <c r="DFC142"/>
      <c r="DFD142"/>
      <c r="DFE142"/>
      <c r="DFF142"/>
      <c r="DFG142"/>
      <c r="DFH142"/>
      <c r="DFI142"/>
      <c r="DFJ142"/>
      <c r="DFK142"/>
      <c r="DFL142"/>
      <c r="DFM142"/>
      <c r="DFN142"/>
      <c r="DFO142"/>
      <c r="DFP142"/>
      <c r="DFQ142"/>
      <c r="DFR142"/>
      <c r="DFS142"/>
      <c r="DFT142"/>
      <c r="DFU142"/>
      <c r="DFV142"/>
      <c r="DFW142"/>
      <c r="DFX142"/>
      <c r="DFY142"/>
      <c r="DFZ142"/>
      <c r="DGA142"/>
      <c r="DGB142"/>
      <c r="DGC142"/>
      <c r="DGD142"/>
      <c r="DGE142"/>
      <c r="DGF142"/>
      <c r="DGG142"/>
      <c r="DGH142"/>
      <c r="DGI142"/>
      <c r="DGJ142"/>
      <c r="DGK142"/>
      <c r="DGL142"/>
      <c r="DGM142"/>
      <c r="DGN142"/>
      <c r="DGO142"/>
      <c r="DGP142"/>
      <c r="DGQ142"/>
      <c r="DGR142"/>
      <c r="DGS142"/>
      <c r="DGT142"/>
      <c r="DGU142"/>
      <c r="DGV142"/>
      <c r="DGW142"/>
      <c r="DGX142"/>
      <c r="DGY142"/>
      <c r="DGZ142"/>
      <c r="DHA142"/>
      <c r="DHB142"/>
      <c r="DHC142"/>
      <c r="DHD142"/>
      <c r="DHE142"/>
      <c r="DHF142"/>
      <c r="DHG142"/>
      <c r="DHH142"/>
      <c r="DHI142"/>
      <c r="DHJ142"/>
      <c r="DHK142"/>
      <c r="DHL142"/>
      <c r="DHM142"/>
      <c r="DHN142"/>
      <c r="DHO142"/>
      <c r="DHP142"/>
      <c r="DHQ142"/>
      <c r="DHR142"/>
      <c r="DHS142"/>
      <c r="DHT142"/>
      <c r="DHU142"/>
      <c r="DHV142"/>
      <c r="DHW142"/>
      <c r="DHX142"/>
      <c r="DHY142"/>
      <c r="DHZ142"/>
      <c r="DIA142"/>
      <c r="DIB142"/>
      <c r="DIC142"/>
      <c r="DID142"/>
      <c r="DIE142"/>
      <c r="DIF142"/>
      <c r="DIG142"/>
      <c r="DIH142"/>
      <c r="DII142"/>
      <c r="DIJ142"/>
      <c r="DIK142"/>
      <c r="DIL142"/>
      <c r="DIM142"/>
      <c r="DIN142"/>
      <c r="DIO142"/>
      <c r="DIP142"/>
      <c r="DIQ142"/>
      <c r="DIR142"/>
      <c r="DIS142"/>
      <c r="DIT142"/>
      <c r="DIU142"/>
      <c r="DIV142"/>
      <c r="DIW142"/>
      <c r="DIX142"/>
      <c r="DIY142"/>
      <c r="DIZ142"/>
      <c r="DJA142"/>
      <c r="DJB142"/>
      <c r="DJC142"/>
      <c r="DJD142"/>
      <c r="DJE142"/>
      <c r="DJF142"/>
      <c r="DJG142"/>
      <c r="DJH142"/>
      <c r="DJI142"/>
      <c r="DJJ142"/>
      <c r="DJK142"/>
      <c r="DJL142"/>
      <c r="DJM142"/>
      <c r="DJN142"/>
      <c r="DJO142"/>
      <c r="DJP142"/>
      <c r="DJQ142"/>
      <c r="DJR142"/>
      <c r="DJS142"/>
      <c r="DJT142"/>
      <c r="DJU142"/>
      <c r="DJV142"/>
      <c r="DJW142"/>
      <c r="DJX142"/>
      <c r="DJY142"/>
      <c r="DJZ142"/>
      <c r="DKA142"/>
      <c r="DKB142"/>
      <c r="DKC142"/>
      <c r="DKD142"/>
      <c r="DKE142"/>
      <c r="DKF142"/>
      <c r="DKG142"/>
      <c r="DKH142"/>
      <c r="DKI142"/>
      <c r="DKJ142"/>
      <c r="DKK142"/>
      <c r="DKL142"/>
      <c r="DKM142"/>
      <c r="DKN142"/>
      <c r="DKO142"/>
      <c r="DKP142"/>
      <c r="DKQ142"/>
      <c r="DKR142"/>
      <c r="DKS142"/>
      <c r="DKT142"/>
      <c r="DKU142"/>
      <c r="DKV142"/>
      <c r="DKW142"/>
      <c r="DKX142"/>
      <c r="DKY142"/>
      <c r="DKZ142"/>
      <c r="DLA142"/>
      <c r="DLB142"/>
      <c r="DLC142"/>
      <c r="DLD142"/>
      <c r="DLE142"/>
      <c r="DLF142"/>
      <c r="DLG142"/>
      <c r="DLH142"/>
      <c r="DLI142"/>
      <c r="DLJ142"/>
      <c r="DLK142"/>
      <c r="DLL142"/>
      <c r="DLM142"/>
      <c r="DLN142"/>
      <c r="DLO142"/>
      <c r="DLP142"/>
      <c r="DLQ142"/>
      <c r="DLR142"/>
      <c r="DLS142"/>
      <c r="DLT142"/>
      <c r="DLU142"/>
      <c r="DLV142"/>
      <c r="DLW142"/>
      <c r="DLX142"/>
      <c r="DLY142"/>
      <c r="DLZ142"/>
      <c r="DMA142"/>
      <c r="DMB142"/>
      <c r="DMC142"/>
      <c r="DMD142"/>
      <c r="DME142"/>
      <c r="DMF142"/>
      <c r="DMG142"/>
      <c r="DMH142"/>
      <c r="DMI142"/>
      <c r="DMJ142"/>
      <c r="DMK142"/>
      <c r="DML142"/>
      <c r="DMM142"/>
      <c r="DMN142"/>
      <c r="DMO142"/>
      <c r="DMP142"/>
      <c r="DMQ142"/>
      <c r="DMR142"/>
      <c r="DMS142"/>
      <c r="DMT142"/>
      <c r="DMU142"/>
      <c r="DMV142"/>
      <c r="DMW142"/>
      <c r="DMX142"/>
      <c r="DMY142"/>
      <c r="DMZ142"/>
      <c r="DNA142"/>
      <c r="DNB142"/>
      <c r="DNC142"/>
      <c r="DND142"/>
      <c r="DNE142"/>
      <c r="DNF142"/>
      <c r="DNG142"/>
      <c r="DNH142"/>
      <c r="DNI142"/>
      <c r="DNJ142"/>
      <c r="DNK142"/>
      <c r="DNL142"/>
      <c r="DNM142"/>
      <c r="DNN142"/>
      <c r="DNO142"/>
      <c r="DNP142"/>
      <c r="DNQ142"/>
      <c r="DNR142"/>
      <c r="DNS142"/>
      <c r="DNT142"/>
      <c r="DNU142"/>
      <c r="DNV142"/>
      <c r="DNW142"/>
      <c r="DNX142"/>
      <c r="DNY142"/>
      <c r="DNZ142"/>
      <c r="DOA142"/>
      <c r="DOB142"/>
      <c r="DOC142"/>
      <c r="DOD142"/>
      <c r="DOE142"/>
      <c r="DOF142"/>
      <c r="DOG142"/>
      <c r="DOH142"/>
      <c r="DOI142"/>
      <c r="DOJ142"/>
      <c r="DOK142"/>
      <c r="DOL142"/>
      <c r="DOM142"/>
      <c r="DON142"/>
      <c r="DOO142"/>
      <c r="DOP142"/>
      <c r="DOQ142"/>
      <c r="DOR142"/>
      <c r="DOS142"/>
      <c r="DOT142"/>
      <c r="DOU142"/>
      <c r="DOV142"/>
      <c r="DOW142"/>
      <c r="DOX142"/>
      <c r="DOY142"/>
      <c r="DOZ142"/>
      <c r="DPA142"/>
      <c r="DPB142"/>
      <c r="DPC142"/>
      <c r="DPD142"/>
      <c r="DPE142"/>
      <c r="DPF142"/>
      <c r="DPG142"/>
      <c r="DPH142"/>
      <c r="DPI142"/>
      <c r="DPJ142"/>
      <c r="DPK142"/>
      <c r="DPL142"/>
      <c r="DPM142"/>
      <c r="DPN142"/>
      <c r="DPO142"/>
      <c r="DPP142"/>
      <c r="DPQ142"/>
      <c r="DPR142"/>
      <c r="DPS142"/>
      <c r="DPT142"/>
      <c r="DPU142"/>
      <c r="DPV142"/>
      <c r="DPW142"/>
      <c r="DPX142"/>
      <c r="DPY142"/>
      <c r="DPZ142"/>
      <c r="DQA142"/>
      <c r="DQB142"/>
      <c r="DQC142"/>
      <c r="DQD142"/>
      <c r="DQE142"/>
      <c r="DQF142"/>
      <c r="DQG142"/>
      <c r="DQH142"/>
      <c r="DQI142"/>
      <c r="DQJ142"/>
      <c r="DQK142"/>
      <c r="DQL142"/>
      <c r="DQM142"/>
      <c r="DQN142"/>
      <c r="DQO142"/>
      <c r="DQP142"/>
      <c r="DQQ142"/>
      <c r="DQR142"/>
      <c r="DQS142"/>
      <c r="DQT142"/>
      <c r="DQU142"/>
      <c r="DQV142"/>
      <c r="DQW142"/>
      <c r="DQX142"/>
      <c r="DQY142"/>
      <c r="DQZ142"/>
      <c r="DRA142"/>
      <c r="DRB142"/>
      <c r="DRC142"/>
      <c r="DRD142"/>
      <c r="DRE142"/>
      <c r="DRF142"/>
      <c r="DRG142"/>
      <c r="DRH142"/>
      <c r="DRI142"/>
      <c r="DRJ142"/>
      <c r="DRK142"/>
      <c r="DRL142"/>
      <c r="DRM142"/>
      <c r="DRN142"/>
      <c r="DRO142"/>
      <c r="DRP142"/>
      <c r="DRQ142"/>
      <c r="DRR142"/>
      <c r="DRS142"/>
      <c r="DRT142"/>
      <c r="DRU142"/>
      <c r="DRV142"/>
      <c r="DRW142"/>
      <c r="DRX142"/>
      <c r="DRY142"/>
      <c r="DRZ142"/>
      <c r="DSA142"/>
      <c r="DSB142"/>
      <c r="DSC142"/>
      <c r="DSD142"/>
      <c r="DSE142"/>
      <c r="DSF142"/>
      <c r="DSG142"/>
      <c r="DSH142"/>
      <c r="DSI142"/>
      <c r="DSJ142"/>
      <c r="DSK142"/>
      <c r="DSL142"/>
      <c r="DSM142"/>
      <c r="DSN142"/>
      <c r="DSO142"/>
      <c r="DSP142"/>
      <c r="DSQ142"/>
      <c r="DSR142"/>
      <c r="DSS142"/>
      <c r="DST142"/>
      <c r="DSU142"/>
      <c r="DSV142"/>
      <c r="DSW142"/>
      <c r="DSX142"/>
      <c r="DSY142"/>
      <c r="DSZ142"/>
      <c r="DTA142"/>
      <c r="DTB142"/>
      <c r="DTC142"/>
      <c r="DTD142"/>
      <c r="DTE142"/>
      <c r="DTF142"/>
      <c r="DTG142"/>
      <c r="DTH142"/>
      <c r="DTI142"/>
      <c r="DTJ142"/>
      <c r="DTK142"/>
      <c r="DTL142"/>
      <c r="DTM142"/>
      <c r="DTN142"/>
      <c r="DTO142"/>
      <c r="DTP142"/>
      <c r="DTQ142"/>
      <c r="DTR142"/>
      <c r="DTS142"/>
      <c r="DTT142"/>
      <c r="DTU142"/>
      <c r="DTV142"/>
      <c r="DTW142"/>
      <c r="DTX142"/>
      <c r="DTY142"/>
      <c r="DTZ142"/>
      <c r="DUA142"/>
      <c r="DUB142"/>
      <c r="DUC142"/>
      <c r="DUD142"/>
      <c r="DUE142"/>
      <c r="DUF142"/>
      <c r="DUG142"/>
      <c r="DUH142"/>
      <c r="DUI142"/>
      <c r="DUJ142"/>
      <c r="DUK142"/>
      <c r="DUL142"/>
      <c r="DUM142"/>
      <c r="DUN142"/>
      <c r="DUO142"/>
      <c r="DUP142"/>
      <c r="DUQ142"/>
      <c r="DUR142"/>
      <c r="DUS142"/>
      <c r="DUT142"/>
      <c r="DUU142"/>
      <c r="DUV142"/>
      <c r="DUW142"/>
      <c r="DUX142"/>
      <c r="DUY142"/>
      <c r="DUZ142"/>
      <c r="DVA142"/>
      <c r="DVB142"/>
      <c r="DVC142"/>
      <c r="DVD142"/>
      <c r="DVE142"/>
      <c r="DVF142"/>
      <c r="DVG142"/>
      <c r="DVH142"/>
      <c r="DVI142"/>
      <c r="DVJ142"/>
      <c r="DVK142"/>
      <c r="DVL142"/>
      <c r="DVM142"/>
      <c r="DVN142"/>
      <c r="DVO142"/>
      <c r="DVP142"/>
      <c r="DVQ142"/>
      <c r="DVR142"/>
      <c r="DVS142"/>
      <c r="DVT142"/>
      <c r="DVU142"/>
      <c r="DVV142"/>
      <c r="DVW142"/>
      <c r="DVX142"/>
      <c r="DVY142"/>
      <c r="DVZ142"/>
      <c r="DWA142"/>
      <c r="DWB142"/>
      <c r="DWC142"/>
      <c r="DWD142"/>
      <c r="DWE142"/>
      <c r="DWF142"/>
      <c r="DWG142"/>
      <c r="DWH142"/>
      <c r="DWI142"/>
      <c r="DWJ142"/>
      <c r="DWK142"/>
      <c r="DWL142"/>
      <c r="DWM142"/>
      <c r="DWN142"/>
      <c r="DWO142"/>
      <c r="DWP142"/>
      <c r="DWQ142"/>
      <c r="DWR142"/>
      <c r="DWS142"/>
      <c r="DWT142"/>
      <c r="DWU142"/>
      <c r="DWV142"/>
      <c r="DWW142"/>
      <c r="DWX142"/>
      <c r="DWY142"/>
      <c r="DWZ142"/>
      <c r="DXA142"/>
      <c r="DXB142"/>
      <c r="DXC142"/>
      <c r="DXD142"/>
      <c r="DXE142"/>
      <c r="DXF142"/>
      <c r="DXG142"/>
      <c r="DXH142"/>
      <c r="DXI142"/>
      <c r="DXJ142"/>
      <c r="DXK142"/>
      <c r="DXL142"/>
      <c r="DXM142"/>
      <c r="DXN142"/>
      <c r="DXO142"/>
      <c r="DXP142"/>
      <c r="DXQ142"/>
      <c r="DXR142"/>
      <c r="DXS142"/>
      <c r="DXT142"/>
      <c r="DXU142"/>
      <c r="DXV142"/>
      <c r="DXW142"/>
      <c r="DXX142"/>
      <c r="DXY142"/>
      <c r="DXZ142"/>
      <c r="DYA142"/>
      <c r="DYB142"/>
      <c r="DYC142"/>
      <c r="DYD142"/>
      <c r="DYE142"/>
      <c r="DYF142"/>
      <c r="DYG142"/>
      <c r="DYH142"/>
      <c r="DYI142"/>
      <c r="DYJ142"/>
      <c r="DYK142"/>
      <c r="DYL142"/>
      <c r="DYM142"/>
      <c r="DYN142"/>
      <c r="DYO142"/>
      <c r="DYP142"/>
      <c r="DYQ142"/>
      <c r="DYR142"/>
      <c r="DYS142"/>
      <c r="DYT142"/>
      <c r="DYU142"/>
      <c r="DYV142"/>
      <c r="DYW142"/>
      <c r="DYX142"/>
      <c r="DYY142"/>
      <c r="DYZ142"/>
      <c r="DZA142"/>
      <c r="DZB142"/>
      <c r="DZC142"/>
      <c r="DZD142"/>
      <c r="DZE142"/>
      <c r="DZF142"/>
      <c r="DZG142"/>
      <c r="DZH142"/>
      <c r="DZI142"/>
      <c r="DZJ142"/>
      <c r="DZK142"/>
      <c r="DZL142"/>
      <c r="DZM142"/>
      <c r="DZN142"/>
      <c r="DZO142"/>
      <c r="DZP142"/>
      <c r="DZQ142"/>
      <c r="DZR142"/>
      <c r="DZS142"/>
      <c r="DZT142"/>
      <c r="DZU142"/>
      <c r="DZV142"/>
      <c r="DZW142"/>
      <c r="DZX142"/>
      <c r="DZY142"/>
      <c r="DZZ142"/>
      <c r="EAA142"/>
      <c r="EAB142"/>
      <c r="EAC142"/>
      <c r="EAD142"/>
      <c r="EAE142"/>
      <c r="EAF142"/>
      <c r="EAG142"/>
      <c r="EAH142"/>
      <c r="EAI142"/>
      <c r="EAJ142"/>
      <c r="EAK142"/>
      <c r="EAL142"/>
      <c r="EAM142"/>
      <c r="EAN142"/>
      <c r="EAO142"/>
      <c r="EAP142"/>
      <c r="EAQ142"/>
      <c r="EAR142"/>
      <c r="EAS142"/>
      <c r="EAT142"/>
      <c r="EAU142"/>
      <c r="EAV142"/>
      <c r="EAW142"/>
      <c r="EAX142"/>
      <c r="EAY142"/>
      <c r="EAZ142"/>
      <c r="EBA142"/>
      <c r="EBB142"/>
      <c r="EBC142"/>
      <c r="EBD142"/>
      <c r="EBE142"/>
      <c r="EBF142"/>
      <c r="EBG142"/>
      <c r="EBH142"/>
      <c r="EBI142"/>
      <c r="EBJ142"/>
      <c r="EBK142"/>
      <c r="EBL142"/>
      <c r="EBM142"/>
      <c r="EBN142"/>
      <c r="EBO142"/>
      <c r="EBP142"/>
      <c r="EBQ142"/>
      <c r="EBR142"/>
      <c r="EBS142"/>
      <c r="EBT142"/>
      <c r="EBU142"/>
      <c r="EBV142"/>
      <c r="EBW142"/>
      <c r="EBX142"/>
      <c r="EBY142"/>
      <c r="EBZ142"/>
      <c r="ECA142"/>
      <c r="ECB142"/>
      <c r="ECC142"/>
      <c r="ECD142"/>
      <c r="ECE142"/>
      <c r="ECF142"/>
      <c r="ECG142"/>
      <c r="ECH142"/>
      <c r="ECI142"/>
      <c r="ECJ142"/>
      <c r="ECK142"/>
      <c r="ECL142"/>
      <c r="ECM142"/>
      <c r="ECN142"/>
      <c r="ECO142"/>
      <c r="ECP142"/>
      <c r="ECQ142"/>
      <c r="ECR142"/>
      <c r="ECS142"/>
      <c r="ECT142"/>
      <c r="ECU142"/>
      <c r="ECV142"/>
      <c r="ECW142"/>
      <c r="ECX142"/>
      <c r="ECY142"/>
      <c r="ECZ142"/>
      <c r="EDA142"/>
      <c r="EDB142"/>
      <c r="EDC142"/>
      <c r="EDD142"/>
      <c r="EDE142"/>
      <c r="EDF142"/>
      <c r="EDG142"/>
      <c r="EDH142"/>
      <c r="EDI142"/>
      <c r="EDJ142"/>
      <c r="EDK142"/>
      <c r="EDL142"/>
      <c r="EDM142"/>
      <c r="EDN142"/>
      <c r="EDO142"/>
      <c r="EDP142"/>
      <c r="EDQ142"/>
      <c r="EDR142"/>
      <c r="EDS142"/>
      <c r="EDT142"/>
      <c r="EDU142"/>
      <c r="EDV142"/>
      <c r="EDW142"/>
      <c r="EDX142"/>
      <c r="EDY142"/>
      <c r="EDZ142"/>
      <c r="EEA142"/>
      <c r="EEB142"/>
      <c r="EEC142"/>
      <c r="EED142"/>
      <c r="EEE142"/>
      <c r="EEF142"/>
      <c r="EEG142"/>
      <c r="EEH142"/>
      <c r="EEI142"/>
      <c r="EEJ142"/>
      <c r="EEK142"/>
      <c r="EEL142"/>
      <c r="EEM142"/>
      <c r="EEN142"/>
      <c r="EEO142"/>
      <c r="EEP142"/>
      <c r="EEQ142"/>
      <c r="EER142"/>
      <c r="EES142"/>
      <c r="EET142"/>
      <c r="EEU142"/>
      <c r="EEV142"/>
      <c r="EEW142"/>
      <c r="EEX142"/>
      <c r="EEY142"/>
      <c r="EEZ142"/>
      <c r="EFA142"/>
      <c r="EFB142"/>
      <c r="EFC142"/>
      <c r="EFD142"/>
      <c r="EFE142"/>
      <c r="EFF142"/>
      <c r="EFG142"/>
      <c r="EFH142"/>
      <c r="EFI142"/>
      <c r="EFJ142"/>
      <c r="EFK142"/>
      <c r="EFL142"/>
      <c r="EFM142"/>
      <c r="EFN142"/>
      <c r="EFO142"/>
      <c r="EFP142"/>
      <c r="EFQ142"/>
      <c r="EFR142"/>
      <c r="EFS142"/>
      <c r="EFT142"/>
      <c r="EFU142"/>
      <c r="EFV142"/>
      <c r="EFW142"/>
      <c r="EFX142"/>
      <c r="EFY142"/>
      <c r="EFZ142"/>
      <c r="EGA142"/>
      <c r="EGB142"/>
      <c r="EGC142"/>
      <c r="EGD142"/>
      <c r="EGE142"/>
      <c r="EGF142"/>
      <c r="EGG142"/>
      <c r="EGH142"/>
      <c r="EGI142"/>
      <c r="EGJ142"/>
      <c r="EGK142"/>
      <c r="EGL142"/>
      <c r="EGM142"/>
      <c r="EGN142"/>
      <c r="EGO142"/>
      <c r="EGP142"/>
      <c r="EGQ142"/>
      <c r="EGR142"/>
      <c r="EGS142"/>
      <c r="EGT142"/>
      <c r="EGU142"/>
      <c r="EGV142"/>
      <c r="EGW142"/>
      <c r="EGX142"/>
      <c r="EGY142"/>
      <c r="EGZ142"/>
      <c r="EHA142"/>
      <c r="EHB142"/>
      <c r="EHC142"/>
      <c r="EHD142"/>
      <c r="EHE142"/>
      <c r="EHF142"/>
      <c r="EHG142"/>
      <c r="EHH142"/>
      <c r="EHI142"/>
      <c r="EHJ142"/>
      <c r="EHK142"/>
      <c r="EHL142"/>
      <c r="EHM142"/>
      <c r="EHN142"/>
      <c r="EHO142"/>
      <c r="EHP142"/>
      <c r="EHQ142"/>
      <c r="EHR142"/>
      <c r="EHS142"/>
      <c r="EHT142"/>
      <c r="EHU142"/>
      <c r="EHV142"/>
      <c r="EHW142"/>
      <c r="EHX142"/>
      <c r="EHY142"/>
      <c r="EHZ142"/>
      <c r="EIA142"/>
      <c r="EIB142"/>
      <c r="EIC142"/>
      <c r="EID142"/>
      <c r="EIE142"/>
      <c r="EIF142"/>
      <c r="EIG142"/>
      <c r="EIH142"/>
      <c r="EII142"/>
      <c r="EIJ142"/>
      <c r="EIK142"/>
      <c r="EIL142"/>
      <c r="EIM142"/>
      <c r="EIN142"/>
      <c r="EIO142"/>
      <c r="EIP142"/>
      <c r="EIQ142"/>
      <c r="EIR142"/>
      <c r="EIS142"/>
      <c r="EIT142"/>
      <c r="EIU142"/>
      <c r="EIV142"/>
      <c r="EIW142"/>
      <c r="EIX142"/>
      <c r="EIY142"/>
      <c r="EIZ142"/>
      <c r="EJA142"/>
      <c r="EJB142"/>
      <c r="EJC142"/>
      <c r="EJD142"/>
      <c r="EJE142"/>
      <c r="EJF142"/>
      <c r="EJG142"/>
      <c r="EJH142"/>
      <c r="EJI142"/>
      <c r="EJJ142"/>
      <c r="EJK142"/>
      <c r="EJL142"/>
      <c r="EJM142"/>
      <c r="EJN142"/>
      <c r="EJO142"/>
      <c r="EJP142"/>
      <c r="EJQ142"/>
      <c r="EJR142"/>
      <c r="EJS142"/>
      <c r="EJT142"/>
      <c r="EJU142"/>
      <c r="EJV142"/>
      <c r="EJW142"/>
      <c r="EJX142"/>
      <c r="EJY142"/>
      <c r="EJZ142"/>
      <c r="EKA142"/>
      <c r="EKB142"/>
      <c r="EKC142"/>
      <c r="EKD142"/>
      <c r="EKE142"/>
      <c r="EKF142"/>
      <c r="EKG142"/>
      <c r="EKH142"/>
      <c r="EKI142"/>
      <c r="EKJ142"/>
      <c r="EKK142"/>
      <c r="EKL142"/>
      <c r="EKM142"/>
      <c r="EKN142"/>
      <c r="EKO142"/>
      <c r="EKP142"/>
      <c r="EKQ142"/>
      <c r="EKR142"/>
      <c r="EKS142"/>
      <c r="EKT142"/>
      <c r="EKU142"/>
      <c r="EKV142"/>
      <c r="EKW142"/>
      <c r="EKX142"/>
      <c r="EKY142"/>
      <c r="EKZ142"/>
      <c r="ELA142"/>
      <c r="ELB142"/>
      <c r="ELC142"/>
      <c r="ELD142"/>
      <c r="ELE142"/>
      <c r="ELF142"/>
      <c r="ELG142"/>
      <c r="ELH142"/>
      <c r="ELI142"/>
      <c r="ELJ142"/>
      <c r="ELK142"/>
      <c r="ELL142"/>
      <c r="ELM142"/>
      <c r="ELN142"/>
      <c r="ELO142"/>
      <c r="ELP142"/>
      <c r="ELQ142"/>
      <c r="ELR142"/>
      <c r="ELS142"/>
      <c r="ELT142"/>
      <c r="ELU142"/>
      <c r="ELV142"/>
      <c r="ELW142"/>
      <c r="ELX142"/>
      <c r="ELY142"/>
      <c r="ELZ142"/>
      <c r="EMA142"/>
      <c r="EMB142"/>
      <c r="EMC142"/>
      <c r="EMD142"/>
      <c r="EME142"/>
      <c r="EMF142"/>
      <c r="EMG142"/>
      <c r="EMH142"/>
      <c r="EMI142"/>
      <c r="EMJ142"/>
      <c r="EMK142"/>
      <c r="EML142"/>
      <c r="EMM142"/>
      <c r="EMN142"/>
      <c r="EMO142"/>
      <c r="EMP142"/>
      <c r="EMQ142"/>
      <c r="EMR142"/>
      <c r="EMS142"/>
      <c r="EMT142"/>
      <c r="EMU142"/>
      <c r="EMV142"/>
      <c r="EMW142"/>
      <c r="EMX142"/>
      <c r="EMY142"/>
      <c r="EMZ142"/>
      <c r="ENA142"/>
      <c r="ENB142"/>
      <c r="ENC142"/>
      <c r="END142"/>
      <c r="ENE142"/>
      <c r="ENF142"/>
      <c r="ENG142"/>
      <c r="ENH142"/>
      <c r="ENI142"/>
      <c r="ENJ142"/>
      <c r="ENK142"/>
      <c r="ENL142"/>
      <c r="ENM142"/>
      <c r="ENN142"/>
      <c r="ENO142"/>
      <c r="ENP142"/>
      <c r="ENQ142"/>
      <c r="ENR142"/>
      <c r="ENS142"/>
      <c r="ENT142"/>
      <c r="ENU142"/>
      <c r="ENV142"/>
      <c r="ENW142"/>
      <c r="ENX142"/>
      <c r="ENY142"/>
      <c r="ENZ142"/>
      <c r="EOA142"/>
      <c r="EOB142"/>
      <c r="EOC142"/>
      <c r="EOD142"/>
      <c r="EOE142"/>
      <c r="EOF142"/>
      <c r="EOG142"/>
      <c r="EOH142"/>
      <c r="EOI142"/>
      <c r="EOJ142"/>
      <c r="EOK142"/>
      <c r="EOL142"/>
      <c r="EOM142"/>
      <c r="EON142"/>
      <c r="EOO142"/>
      <c r="EOP142"/>
      <c r="EOQ142"/>
      <c r="EOR142"/>
      <c r="EOS142"/>
      <c r="EOT142"/>
      <c r="EOU142"/>
      <c r="EOV142"/>
      <c r="EOW142"/>
      <c r="EOX142"/>
      <c r="EOY142"/>
      <c r="EOZ142"/>
      <c r="EPA142"/>
      <c r="EPB142"/>
      <c r="EPC142"/>
      <c r="EPD142"/>
      <c r="EPE142"/>
      <c r="EPF142"/>
      <c r="EPG142"/>
      <c r="EPH142"/>
      <c r="EPI142"/>
      <c r="EPJ142"/>
      <c r="EPK142"/>
      <c r="EPL142"/>
      <c r="EPM142"/>
      <c r="EPN142"/>
      <c r="EPO142"/>
      <c r="EPP142"/>
      <c r="EPQ142"/>
      <c r="EPR142"/>
      <c r="EPS142"/>
      <c r="EPT142"/>
      <c r="EPU142"/>
      <c r="EPV142"/>
      <c r="EPW142"/>
      <c r="EPX142"/>
      <c r="EPY142"/>
      <c r="EPZ142"/>
      <c r="EQA142"/>
      <c r="EQB142"/>
      <c r="EQC142"/>
      <c r="EQD142"/>
      <c r="EQE142"/>
      <c r="EQF142"/>
      <c r="EQG142"/>
      <c r="EQH142"/>
      <c r="EQI142"/>
      <c r="EQJ142"/>
      <c r="EQK142"/>
      <c r="EQL142"/>
      <c r="EQM142"/>
      <c r="EQN142"/>
      <c r="EQO142"/>
      <c r="EQP142"/>
      <c r="EQQ142"/>
      <c r="EQR142"/>
      <c r="EQS142"/>
      <c r="EQT142"/>
      <c r="EQU142"/>
      <c r="EQV142"/>
      <c r="EQW142"/>
      <c r="EQX142"/>
      <c r="EQY142"/>
      <c r="EQZ142"/>
      <c r="ERA142"/>
      <c r="ERB142"/>
      <c r="ERC142"/>
      <c r="ERD142"/>
      <c r="ERE142"/>
      <c r="ERF142"/>
      <c r="ERG142"/>
      <c r="ERH142"/>
      <c r="ERI142"/>
      <c r="ERJ142"/>
      <c r="ERK142"/>
      <c r="ERL142"/>
      <c r="ERM142"/>
      <c r="ERN142"/>
      <c r="ERO142"/>
      <c r="ERP142"/>
      <c r="ERQ142"/>
      <c r="ERR142"/>
      <c r="ERS142"/>
      <c r="ERT142"/>
      <c r="ERU142"/>
      <c r="ERV142"/>
      <c r="ERW142"/>
      <c r="ERX142"/>
      <c r="ERY142"/>
      <c r="ERZ142"/>
      <c r="ESA142"/>
      <c r="ESB142"/>
      <c r="ESC142"/>
      <c r="ESD142"/>
      <c r="ESE142"/>
      <c r="ESF142"/>
      <c r="ESG142"/>
      <c r="ESH142"/>
      <c r="ESI142"/>
      <c r="ESJ142"/>
      <c r="ESK142"/>
      <c r="ESL142"/>
      <c r="ESM142"/>
      <c r="ESN142"/>
      <c r="ESO142"/>
      <c r="ESP142"/>
      <c r="ESQ142"/>
      <c r="ESR142"/>
      <c r="ESS142"/>
      <c r="EST142"/>
      <c r="ESU142"/>
      <c r="ESV142"/>
      <c r="ESW142"/>
      <c r="ESX142"/>
      <c r="ESY142"/>
      <c r="ESZ142"/>
      <c r="ETA142"/>
      <c r="ETB142"/>
      <c r="ETC142"/>
      <c r="ETD142"/>
      <c r="ETE142"/>
      <c r="ETF142"/>
      <c r="ETG142"/>
      <c r="ETH142"/>
      <c r="ETI142"/>
      <c r="ETJ142"/>
      <c r="ETK142"/>
      <c r="ETL142"/>
      <c r="ETM142"/>
      <c r="ETN142"/>
      <c r="ETO142"/>
      <c r="ETP142"/>
      <c r="ETQ142"/>
      <c r="ETR142"/>
      <c r="ETS142"/>
      <c r="ETT142"/>
      <c r="ETU142"/>
      <c r="ETV142"/>
      <c r="ETW142"/>
      <c r="ETX142"/>
      <c r="ETY142"/>
      <c r="ETZ142"/>
      <c r="EUA142"/>
      <c r="EUB142"/>
      <c r="EUC142"/>
      <c r="EUD142"/>
      <c r="EUE142"/>
      <c r="EUF142"/>
      <c r="EUG142"/>
      <c r="EUH142"/>
      <c r="EUI142"/>
      <c r="EUJ142"/>
      <c r="EUK142"/>
      <c r="EUL142"/>
      <c r="EUM142"/>
      <c r="EUN142"/>
      <c r="EUO142"/>
      <c r="EUP142"/>
      <c r="EUQ142"/>
      <c r="EUR142"/>
      <c r="EUS142"/>
      <c r="EUT142"/>
      <c r="EUU142"/>
      <c r="EUV142"/>
      <c r="EUW142"/>
      <c r="EUX142"/>
      <c r="EUY142"/>
      <c r="EUZ142"/>
      <c r="EVA142"/>
      <c r="EVB142"/>
      <c r="EVC142"/>
      <c r="EVD142"/>
      <c r="EVE142"/>
      <c r="EVF142"/>
      <c r="EVG142"/>
      <c r="EVH142"/>
      <c r="EVI142"/>
      <c r="EVJ142"/>
      <c r="EVK142"/>
      <c r="EVL142"/>
      <c r="EVM142"/>
      <c r="EVN142"/>
      <c r="EVO142"/>
      <c r="EVP142"/>
      <c r="EVQ142"/>
      <c r="EVR142"/>
      <c r="EVS142"/>
      <c r="EVT142"/>
      <c r="EVU142"/>
      <c r="EVV142"/>
      <c r="EVW142"/>
      <c r="EVX142"/>
      <c r="EVY142"/>
      <c r="EVZ142"/>
      <c r="EWA142"/>
      <c r="EWB142"/>
      <c r="EWC142"/>
      <c r="EWD142"/>
      <c r="EWE142"/>
      <c r="EWF142"/>
      <c r="EWG142"/>
      <c r="EWH142"/>
      <c r="EWI142"/>
      <c r="EWJ142"/>
      <c r="EWK142"/>
      <c r="EWL142"/>
      <c r="EWM142"/>
      <c r="EWN142"/>
      <c r="EWO142"/>
      <c r="EWP142"/>
      <c r="EWQ142"/>
      <c r="EWR142"/>
      <c r="EWS142"/>
      <c r="EWT142"/>
      <c r="EWU142"/>
      <c r="EWV142"/>
      <c r="EWW142"/>
      <c r="EWX142"/>
      <c r="EWY142"/>
      <c r="EWZ142"/>
      <c r="EXA142"/>
      <c r="EXB142"/>
      <c r="EXC142"/>
      <c r="EXD142"/>
      <c r="EXE142"/>
      <c r="EXF142"/>
      <c r="EXG142"/>
      <c r="EXH142"/>
      <c r="EXI142"/>
      <c r="EXJ142"/>
      <c r="EXK142"/>
      <c r="EXL142"/>
      <c r="EXM142"/>
      <c r="EXN142"/>
      <c r="EXO142"/>
      <c r="EXP142"/>
      <c r="EXQ142"/>
      <c r="EXR142"/>
      <c r="EXS142"/>
      <c r="EXT142"/>
      <c r="EXU142"/>
      <c r="EXV142"/>
      <c r="EXW142"/>
      <c r="EXX142"/>
      <c r="EXY142"/>
      <c r="EXZ142"/>
      <c r="EYA142"/>
      <c r="EYB142"/>
      <c r="EYC142"/>
      <c r="EYD142"/>
      <c r="EYE142"/>
      <c r="EYF142"/>
      <c r="EYG142"/>
      <c r="EYH142"/>
      <c r="EYI142"/>
      <c r="EYJ142"/>
      <c r="EYK142"/>
      <c r="EYL142"/>
      <c r="EYM142"/>
      <c r="EYN142"/>
      <c r="EYO142"/>
      <c r="EYP142"/>
      <c r="EYQ142"/>
      <c r="EYR142"/>
      <c r="EYS142"/>
      <c r="EYT142"/>
      <c r="EYU142"/>
      <c r="EYV142"/>
      <c r="EYW142"/>
      <c r="EYX142"/>
      <c r="EYY142"/>
      <c r="EYZ142"/>
      <c r="EZA142"/>
      <c r="EZB142"/>
      <c r="EZC142"/>
      <c r="EZD142"/>
      <c r="EZE142"/>
      <c r="EZF142"/>
      <c r="EZG142"/>
      <c r="EZH142"/>
      <c r="EZI142"/>
      <c r="EZJ142"/>
      <c r="EZK142"/>
      <c r="EZL142"/>
      <c r="EZM142"/>
      <c r="EZN142"/>
      <c r="EZO142"/>
      <c r="EZP142"/>
      <c r="EZQ142"/>
      <c r="EZR142"/>
      <c r="EZS142"/>
      <c r="EZT142"/>
      <c r="EZU142"/>
      <c r="EZV142"/>
      <c r="EZW142"/>
      <c r="EZX142"/>
      <c r="EZY142"/>
      <c r="EZZ142"/>
      <c r="FAA142"/>
      <c r="FAB142"/>
      <c r="FAC142"/>
      <c r="FAD142"/>
      <c r="FAE142"/>
      <c r="FAF142"/>
      <c r="FAG142"/>
      <c r="FAH142"/>
      <c r="FAI142"/>
      <c r="FAJ142"/>
      <c r="FAK142"/>
      <c r="FAL142"/>
      <c r="FAM142"/>
      <c r="FAN142"/>
      <c r="FAO142"/>
      <c r="FAP142"/>
      <c r="FAQ142"/>
      <c r="FAR142"/>
      <c r="FAS142"/>
      <c r="FAT142"/>
      <c r="FAU142"/>
      <c r="FAV142"/>
      <c r="FAW142"/>
      <c r="FAX142"/>
      <c r="FAY142"/>
      <c r="FAZ142"/>
      <c r="FBA142"/>
      <c r="FBB142"/>
      <c r="FBC142"/>
      <c r="FBD142"/>
      <c r="FBE142"/>
      <c r="FBF142"/>
      <c r="FBG142"/>
      <c r="FBH142"/>
      <c r="FBI142"/>
      <c r="FBJ142"/>
      <c r="FBK142"/>
      <c r="FBL142"/>
      <c r="FBM142"/>
      <c r="FBN142"/>
      <c r="FBO142"/>
      <c r="FBP142"/>
      <c r="FBQ142"/>
      <c r="FBR142"/>
      <c r="FBS142"/>
      <c r="FBT142"/>
      <c r="FBU142"/>
      <c r="FBV142"/>
      <c r="FBW142"/>
      <c r="FBX142"/>
      <c r="FBY142"/>
      <c r="FBZ142"/>
      <c r="FCA142"/>
      <c r="FCB142"/>
      <c r="FCC142"/>
      <c r="FCD142"/>
      <c r="FCE142"/>
      <c r="FCF142"/>
      <c r="FCG142"/>
      <c r="FCH142"/>
      <c r="FCI142"/>
      <c r="FCJ142"/>
      <c r="FCK142"/>
      <c r="FCL142"/>
      <c r="FCM142"/>
      <c r="FCN142"/>
      <c r="FCO142"/>
      <c r="FCP142"/>
      <c r="FCQ142"/>
      <c r="FCR142"/>
      <c r="FCS142"/>
      <c r="FCT142"/>
      <c r="FCU142"/>
      <c r="FCV142"/>
      <c r="FCW142"/>
      <c r="FCX142"/>
      <c r="FCY142"/>
      <c r="FCZ142"/>
      <c r="FDA142"/>
      <c r="FDB142"/>
      <c r="FDC142"/>
      <c r="FDD142"/>
      <c r="FDE142"/>
      <c r="FDF142"/>
      <c r="FDG142"/>
      <c r="FDH142"/>
      <c r="FDI142"/>
      <c r="FDJ142"/>
      <c r="FDK142"/>
      <c r="FDL142"/>
      <c r="FDM142"/>
      <c r="FDN142"/>
      <c r="FDO142"/>
      <c r="FDP142"/>
      <c r="FDQ142"/>
      <c r="FDR142"/>
      <c r="FDS142"/>
      <c r="FDT142"/>
      <c r="FDU142"/>
      <c r="FDV142"/>
      <c r="FDW142"/>
      <c r="FDX142"/>
      <c r="FDY142"/>
      <c r="FDZ142"/>
      <c r="FEA142"/>
      <c r="FEB142"/>
      <c r="FEC142"/>
      <c r="FED142"/>
      <c r="FEE142"/>
      <c r="FEF142"/>
      <c r="FEG142"/>
      <c r="FEH142"/>
      <c r="FEI142"/>
      <c r="FEJ142"/>
      <c r="FEK142"/>
      <c r="FEL142"/>
      <c r="FEM142"/>
      <c r="FEN142"/>
      <c r="FEO142"/>
      <c r="FEP142"/>
      <c r="FEQ142"/>
      <c r="FER142"/>
      <c r="FES142"/>
      <c r="FET142"/>
      <c r="FEU142"/>
      <c r="FEV142"/>
      <c r="FEW142"/>
      <c r="FEX142"/>
      <c r="FEY142"/>
      <c r="FEZ142"/>
      <c r="FFA142"/>
      <c r="FFB142"/>
      <c r="FFC142"/>
      <c r="FFD142"/>
      <c r="FFE142"/>
      <c r="FFF142"/>
      <c r="FFG142"/>
      <c r="FFH142"/>
      <c r="FFI142"/>
      <c r="FFJ142"/>
      <c r="FFK142"/>
      <c r="FFL142"/>
      <c r="FFM142"/>
      <c r="FFN142"/>
      <c r="FFO142"/>
      <c r="FFP142"/>
      <c r="FFQ142"/>
      <c r="FFR142"/>
      <c r="FFS142"/>
      <c r="FFT142"/>
      <c r="FFU142"/>
      <c r="FFV142"/>
      <c r="FFW142"/>
      <c r="FFX142"/>
      <c r="FFY142"/>
      <c r="FFZ142"/>
      <c r="FGA142"/>
      <c r="FGB142"/>
      <c r="FGC142"/>
      <c r="FGD142"/>
      <c r="FGE142"/>
      <c r="FGF142"/>
      <c r="FGG142"/>
      <c r="FGH142"/>
      <c r="FGI142"/>
      <c r="FGJ142"/>
      <c r="FGK142"/>
      <c r="FGL142"/>
      <c r="FGM142"/>
      <c r="FGN142"/>
      <c r="FGO142"/>
      <c r="FGP142"/>
      <c r="FGQ142"/>
      <c r="FGR142"/>
      <c r="FGS142"/>
      <c r="FGT142"/>
      <c r="FGU142"/>
      <c r="FGV142"/>
      <c r="FGW142"/>
      <c r="FGX142"/>
      <c r="FGY142"/>
      <c r="FGZ142"/>
      <c r="FHA142"/>
      <c r="FHB142"/>
      <c r="FHC142"/>
      <c r="FHD142"/>
      <c r="FHE142"/>
      <c r="FHF142"/>
      <c r="FHG142"/>
      <c r="FHH142"/>
      <c r="FHI142"/>
      <c r="FHJ142"/>
      <c r="FHK142"/>
      <c r="FHL142"/>
      <c r="FHM142"/>
      <c r="FHN142"/>
      <c r="FHO142"/>
      <c r="FHP142"/>
      <c r="FHQ142"/>
      <c r="FHR142"/>
      <c r="FHS142"/>
      <c r="FHT142"/>
      <c r="FHU142"/>
      <c r="FHV142"/>
      <c r="FHW142"/>
      <c r="FHX142"/>
      <c r="FHY142"/>
      <c r="FHZ142"/>
      <c r="FIA142"/>
      <c r="FIB142"/>
      <c r="FIC142"/>
      <c r="FID142"/>
      <c r="FIE142"/>
      <c r="FIF142"/>
      <c r="FIG142"/>
      <c r="FIH142"/>
      <c r="FII142"/>
      <c r="FIJ142"/>
      <c r="FIK142"/>
      <c r="FIL142"/>
      <c r="FIM142"/>
      <c r="FIN142"/>
      <c r="FIO142"/>
      <c r="FIP142"/>
      <c r="FIQ142"/>
      <c r="FIR142"/>
      <c r="FIS142"/>
      <c r="FIT142"/>
      <c r="FIU142"/>
      <c r="FIV142"/>
      <c r="FIW142"/>
      <c r="FIX142"/>
      <c r="FIY142"/>
      <c r="FIZ142"/>
      <c r="FJA142"/>
      <c r="FJB142"/>
      <c r="FJC142"/>
      <c r="FJD142"/>
      <c r="FJE142"/>
      <c r="FJF142"/>
      <c r="FJG142"/>
      <c r="FJH142"/>
      <c r="FJI142"/>
      <c r="FJJ142"/>
      <c r="FJK142"/>
      <c r="FJL142"/>
      <c r="FJM142"/>
      <c r="FJN142"/>
      <c r="FJO142"/>
      <c r="FJP142"/>
      <c r="FJQ142"/>
      <c r="FJR142"/>
      <c r="FJS142"/>
      <c r="FJT142"/>
      <c r="FJU142"/>
      <c r="FJV142"/>
      <c r="FJW142"/>
      <c r="FJX142"/>
      <c r="FJY142"/>
      <c r="FJZ142"/>
      <c r="FKA142"/>
      <c r="FKB142"/>
      <c r="FKC142"/>
      <c r="FKD142"/>
      <c r="FKE142"/>
      <c r="FKF142"/>
      <c r="FKG142"/>
      <c r="FKH142"/>
      <c r="FKI142"/>
      <c r="FKJ142"/>
      <c r="FKK142"/>
      <c r="FKL142"/>
      <c r="FKM142"/>
      <c r="FKN142"/>
      <c r="FKO142"/>
      <c r="FKP142"/>
      <c r="FKQ142"/>
      <c r="FKR142"/>
      <c r="FKS142"/>
      <c r="FKT142"/>
      <c r="FKU142"/>
      <c r="FKV142"/>
      <c r="FKW142"/>
      <c r="FKX142"/>
      <c r="FKY142"/>
      <c r="FKZ142"/>
      <c r="FLA142"/>
      <c r="FLB142"/>
      <c r="FLC142"/>
      <c r="FLD142"/>
      <c r="FLE142"/>
      <c r="FLF142"/>
      <c r="FLG142"/>
      <c r="FLH142"/>
      <c r="FLI142"/>
      <c r="FLJ142"/>
      <c r="FLK142"/>
      <c r="FLL142"/>
      <c r="FLM142"/>
      <c r="FLN142"/>
      <c r="FLO142"/>
      <c r="FLP142"/>
      <c r="FLQ142"/>
      <c r="FLR142"/>
      <c r="FLS142"/>
      <c r="FLT142"/>
      <c r="FLU142"/>
      <c r="FLV142"/>
      <c r="FLW142"/>
      <c r="FLX142"/>
      <c r="FLY142"/>
      <c r="FLZ142"/>
      <c r="FMA142"/>
      <c r="FMB142"/>
      <c r="FMC142"/>
      <c r="FMD142"/>
      <c r="FME142"/>
      <c r="FMF142"/>
      <c r="FMG142"/>
      <c r="FMH142"/>
      <c r="FMI142"/>
      <c r="FMJ142"/>
      <c r="FMK142"/>
      <c r="FML142"/>
      <c r="FMM142"/>
      <c r="FMN142"/>
      <c r="FMO142"/>
      <c r="FMP142"/>
      <c r="FMQ142"/>
      <c r="FMR142"/>
      <c r="FMS142"/>
      <c r="FMT142"/>
      <c r="FMU142"/>
      <c r="FMV142"/>
      <c r="FMW142"/>
      <c r="FMX142"/>
      <c r="FMY142"/>
      <c r="FMZ142"/>
      <c r="FNA142"/>
      <c r="FNB142"/>
      <c r="FNC142"/>
      <c r="FND142"/>
      <c r="FNE142"/>
      <c r="FNF142"/>
      <c r="FNG142"/>
      <c r="FNH142"/>
      <c r="FNI142"/>
      <c r="FNJ142"/>
      <c r="FNK142"/>
      <c r="FNL142"/>
      <c r="FNM142"/>
      <c r="FNN142"/>
      <c r="FNO142"/>
      <c r="FNP142"/>
      <c r="FNQ142"/>
      <c r="FNR142"/>
      <c r="FNS142"/>
      <c r="FNT142"/>
      <c r="FNU142"/>
      <c r="FNV142"/>
      <c r="FNW142"/>
      <c r="FNX142"/>
      <c r="FNY142"/>
      <c r="FNZ142"/>
      <c r="FOA142"/>
      <c r="FOB142"/>
      <c r="FOC142"/>
      <c r="FOD142"/>
      <c r="FOE142"/>
      <c r="FOF142"/>
      <c r="FOG142"/>
      <c r="FOH142"/>
      <c r="FOI142"/>
      <c r="FOJ142"/>
      <c r="FOK142"/>
      <c r="FOL142"/>
      <c r="FOM142"/>
      <c r="FON142"/>
      <c r="FOO142"/>
      <c r="FOP142"/>
      <c r="FOQ142"/>
      <c r="FOR142"/>
      <c r="FOS142"/>
      <c r="FOT142"/>
      <c r="FOU142"/>
      <c r="FOV142"/>
      <c r="FOW142"/>
      <c r="FOX142"/>
      <c r="FOY142"/>
      <c r="FOZ142"/>
      <c r="FPA142"/>
      <c r="FPB142"/>
      <c r="FPC142"/>
      <c r="FPD142"/>
      <c r="FPE142"/>
      <c r="FPF142"/>
      <c r="FPG142"/>
      <c r="FPH142"/>
      <c r="FPI142"/>
      <c r="FPJ142"/>
      <c r="FPK142"/>
      <c r="FPL142"/>
      <c r="FPM142"/>
      <c r="FPN142"/>
      <c r="FPO142"/>
      <c r="FPP142"/>
      <c r="FPQ142"/>
      <c r="FPR142"/>
      <c r="FPS142"/>
      <c r="FPT142"/>
      <c r="FPU142"/>
      <c r="FPV142"/>
      <c r="FPW142"/>
      <c r="FPX142"/>
      <c r="FPY142"/>
      <c r="FPZ142"/>
      <c r="FQA142"/>
      <c r="FQB142"/>
      <c r="FQC142"/>
      <c r="FQD142"/>
      <c r="FQE142"/>
      <c r="FQF142"/>
      <c r="FQG142"/>
      <c r="FQH142"/>
      <c r="FQI142"/>
      <c r="FQJ142"/>
      <c r="FQK142"/>
      <c r="FQL142"/>
      <c r="FQM142"/>
      <c r="FQN142"/>
      <c r="FQO142"/>
      <c r="FQP142"/>
      <c r="FQQ142"/>
      <c r="FQR142"/>
      <c r="FQS142"/>
      <c r="FQT142"/>
      <c r="FQU142"/>
      <c r="FQV142"/>
      <c r="FQW142"/>
      <c r="FQX142"/>
      <c r="FQY142"/>
      <c r="FQZ142"/>
      <c r="FRA142"/>
      <c r="FRB142"/>
      <c r="FRC142"/>
      <c r="FRD142"/>
      <c r="FRE142"/>
      <c r="FRF142"/>
      <c r="FRG142"/>
      <c r="FRH142"/>
      <c r="FRI142"/>
      <c r="FRJ142"/>
      <c r="FRK142"/>
      <c r="FRL142"/>
      <c r="FRM142"/>
      <c r="FRN142"/>
      <c r="FRO142"/>
      <c r="FRP142"/>
      <c r="FRQ142"/>
      <c r="FRR142"/>
      <c r="FRS142"/>
      <c r="FRT142"/>
      <c r="FRU142"/>
      <c r="FRV142"/>
      <c r="FRW142"/>
      <c r="FRX142"/>
      <c r="FRY142"/>
      <c r="FRZ142"/>
      <c r="FSA142"/>
      <c r="FSB142"/>
      <c r="FSC142"/>
      <c r="FSD142"/>
      <c r="FSE142"/>
      <c r="FSF142"/>
      <c r="FSG142"/>
      <c r="FSH142"/>
      <c r="FSI142"/>
      <c r="FSJ142"/>
      <c r="FSK142"/>
      <c r="FSL142"/>
      <c r="FSM142"/>
      <c r="FSN142"/>
      <c r="FSO142"/>
      <c r="FSP142"/>
      <c r="FSQ142"/>
      <c r="FSR142"/>
      <c r="FSS142"/>
      <c r="FST142"/>
      <c r="FSU142"/>
      <c r="FSV142"/>
      <c r="FSW142"/>
      <c r="FSX142"/>
      <c r="FSY142"/>
      <c r="FSZ142"/>
      <c r="FTA142"/>
      <c r="FTB142"/>
      <c r="FTC142"/>
      <c r="FTD142"/>
      <c r="FTE142"/>
      <c r="FTF142"/>
      <c r="FTG142"/>
      <c r="FTH142"/>
      <c r="FTI142"/>
      <c r="FTJ142"/>
      <c r="FTK142"/>
      <c r="FTL142"/>
      <c r="FTM142"/>
      <c r="FTN142"/>
      <c r="FTO142"/>
      <c r="FTP142"/>
      <c r="FTQ142"/>
      <c r="FTR142"/>
      <c r="FTS142"/>
      <c r="FTT142"/>
      <c r="FTU142"/>
      <c r="FTV142"/>
      <c r="FTW142"/>
      <c r="FTX142"/>
      <c r="FTY142"/>
      <c r="FTZ142"/>
      <c r="FUA142"/>
      <c r="FUB142"/>
      <c r="FUC142"/>
      <c r="FUD142"/>
      <c r="FUE142"/>
      <c r="FUF142"/>
      <c r="FUG142"/>
      <c r="FUH142"/>
      <c r="FUI142"/>
      <c r="FUJ142"/>
      <c r="FUK142"/>
      <c r="FUL142"/>
      <c r="FUM142"/>
      <c r="FUN142"/>
      <c r="FUO142"/>
      <c r="FUP142"/>
      <c r="FUQ142"/>
      <c r="FUR142"/>
      <c r="FUS142"/>
      <c r="FUT142"/>
      <c r="FUU142"/>
      <c r="FUV142"/>
      <c r="FUW142"/>
      <c r="FUX142"/>
      <c r="FUY142"/>
      <c r="FUZ142"/>
      <c r="FVA142"/>
      <c r="FVB142"/>
      <c r="FVC142"/>
      <c r="FVD142"/>
      <c r="FVE142"/>
      <c r="FVF142"/>
      <c r="FVG142"/>
      <c r="FVH142"/>
      <c r="FVI142"/>
      <c r="FVJ142"/>
      <c r="FVK142"/>
      <c r="FVL142"/>
      <c r="FVM142"/>
      <c r="FVN142"/>
      <c r="FVO142"/>
      <c r="FVP142"/>
      <c r="FVQ142"/>
      <c r="FVR142"/>
      <c r="FVS142"/>
      <c r="FVT142"/>
      <c r="FVU142"/>
      <c r="FVV142"/>
      <c r="FVW142"/>
      <c r="FVX142"/>
      <c r="FVY142"/>
      <c r="FVZ142"/>
      <c r="FWA142"/>
      <c r="FWB142"/>
      <c r="FWC142"/>
      <c r="FWD142"/>
      <c r="FWE142"/>
      <c r="FWF142"/>
      <c r="FWG142"/>
      <c r="FWH142"/>
      <c r="FWI142"/>
      <c r="FWJ142"/>
      <c r="FWK142"/>
      <c r="FWL142"/>
      <c r="FWM142"/>
      <c r="FWN142"/>
      <c r="FWO142"/>
      <c r="FWP142"/>
      <c r="FWQ142"/>
      <c r="FWR142"/>
      <c r="FWS142"/>
      <c r="FWT142"/>
      <c r="FWU142"/>
      <c r="FWV142"/>
      <c r="FWW142"/>
      <c r="FWX142"/>
      <c r="FWY142"/>
      <c r="FWZ142"/>
      <c r="FXA142"/>
      <c r="FXB142"/>
      <c r="FXC142"/>
      <c r="FXD142"/>
      <c r="FXE142"/>
      <c r="FXF142"/>
      <c r="FXG142"/>
      <c r="FXH142"/>
      <c r="FXI142"/>
      <c r="FXJ142"/>
      <c r="FXK142"/>
      <c r="FXL142"/>
      <c r="FXM142"/>
      <c r="FXN142"/>
      <c r="FXO142"/>
      <c r="FXP142"/>
      <c r="FXQ142"/>
      <c r="FXR142"/>
      <c r="FXS142"/>
      <c r="FXT142"/>
      <c r="FXU142"/>
      <c r="FXV142"/>
      <c r="FXW142"/>
      <c r="FXX142"/>
      <c r="FXY142"/>
      <c r="FXZ142"/>
      <c r="FYA142"/>
      <c r="FYB142"/>
      <c r="FYC142"/>
      <c r="FYD142"/>
      <c r="FYE142"/>
      <c r="FYF142"/>
      <c r="FYG142"/>
      <c r="FYH142"/>
      <c r="FYI142"/>
      <c r="FYJ142"/>
      <c r="FYK142"/>
      <c r="FYL142"/>
      <c r="FYM142"/>
      <c r="FYN142"/>
      <c r="FYO142"/>
      <c r="FYP142"/>
      <c r="FYQ142"/>
      <c r="FYR142"/>
      <c r="FYS142"/>
      <c r="FYT142"/>
      <c r="FYU142"/>
      <c r="FYV142"/>
      <c r="FYW142"/>
      <c r="FYX142"/>
      <c r="FYY142"/>
      <c r="FYZ142"/>
      <c r="FZA142"/>
      <c r="FZB142"/>
      <c r="FZC142"/>
      <c r="FZD142"/>
      <c r="FZE142"/>
      <c r="FZF142"/>
      <c r="FZG142"/>
      <c r="FZH142"/>
      <c r="FZI142"/>
      <c r="FZJ142"/>
      <c r="FZK142"/>
      <c r="FZL142"/>
      <c r="FZM142"/>
      <c r="FZN142"/>
      <c r="FZO142"/>
      <c r="FZP142"/>
      <c r="FZQ142"/>
      <c r="FZR142"/>
      <c r="FZS142"/>
      <c r="FZT142"/>
      <c r="FZU142"/>
      <c r="FZV142"/>
      <c r="FZW142"/>
      <c r="FZX142"/>
      <c r="FZY142"/>
      <c r="FZZ142"/>
      <c r="GAA142"/>
      <c r="GAB142"/>
      <c r="GAC142"/>
      <c r="GAD142"/>
      <c r="GAE142"/>
      <c r="GAF142"/>
      <c r="GAG142"/>
      <c r="GAH142"/>
      <c r="GAI142"/>
      <c r="GAJ142"/>
      <c r="GAK142"/>
      <c r="GAL142"/>
      <c r="GAM142"/>
      <c r="GAN142"/>
      <c r="GAO142"/>
      <c r="GAP142"/>
      <c r="GAQ142"/>
      <c r="GAR142"/>
      <c r="GAS142"/>
      <c r="GAT142"/>
      <c r="GAU142"/>
      <c r="GAV142"/>
      <c r="GAW142"/>
      <c r="GAX142"/>
      <c r="GAY142"/>
      <c r="GAZ142"/>
      <c r="GBA142"/>
      <c r="GBB142"/>
      <c r="GBC142"/>
      <c r="GBD142"/>
      <c r="GBE142"/>
      <c r="GBF142"/>
      <c r="GBG142"/>
      <c r="GBH142"/>
      <c r="GBI142"/>
      <c r="GBJ142"/>
      <c r="GBK142"/>
      <c r="GBL142"/>
      <c r="GBM142"/>
      <c r="GBN142"/>
      <c r="GBO142"/>
      <c r="GBP142"/>
      <c r="GBQ142"/>
      <c r="GBR142"/>
      <c r="GBS142"/>
      <c r="GBT142"/>
      <c r="GBU142"/>
      <c r="GBV142"/>
      <c r="GBW142"/>
      <c r="GBX142"/>
      <c r="GBY142"/>
      <c r="GBZ142"/>
      <c r="GCA142"/>
      <c r="GCB142"/>
      <c r="GCC142"/>
      <c r="GCD142"/>
      <c r="GCE142"/>
      <c r="GCF142"/>
      <c r="GCG142"/>
      <c r="GCH142"/>
      <c r="GCI142"/>
      <c r="GCJ142"/>
      <c r="GCK142"/>
      <c r="GCL142"/>
      <c r="GCM142"/>
      <c r="GCN142"/>
      <c r="GCO142"/>
      <c r="GCP142"/>
      <c r="GCQ142"/>
      <c r="GCR142"/>
      <c r="GCS142"/>
      <c r="GCT142"/>
      <c r="GCU142"/>
      <c r="GCV142"/>
      <c r="GCW142"/>
      <c r="GCX142"/>
      <c r="GCY142"/>
      <c r="GCZ142"/>
      <c r="GDA142"/>
      <c r="GDB142"/>
      <c r="GDC142"/>
      <c r="GDD142"/>
      <c r="GDE142"/>
      <c r="GDF142"/>
      <c r="GDG142"/>
      <c r="GDH142"/>
      <c r="GDI142"/>
      <c r="GDJ142"/>
      <c r="GDK142"/>
      <c r="GDL142"/>
      <c r="GDM142"/>
      <c r="GDN142"/>
      <c r="GDO142"/>
      <c r="GDP142"/>
      <c r="GDQ142"/>
      <c r="GDR142"/>
      <c r="GDS142"/>
      <c r="GDT142"/>
      <c r="GDU142"/>
      <c r="GDV142"/>
      <c r="GDW142"/>
      <c r="GDX142"/>
      <c r="GDY142"/>
      <c r="GDZ142"/>
      <c r="GEA142"/>
      <c r="GEB142"/>
      <c r="GEC142"/>
      <c r="GED142"/>
      <c r="GEE142"/>
      <c r="GEF142"/>
      <c r="GEG142"/>
      <c r="GEH142"/>
      <c r="GEI142"/>
      <c r="GEJ142"/>
      <c r="GEK142"/>
      <c r="GEL142"/>
      <c r="GEM142"/>
      <c r="GEN142"/>
      <c r="GEO142"/>
      <c r="GEP142"/>
      <c r="GEQ142"/>
      <c r="GER142"/>
      <c r="GES142"/>
      <c r="GET142"/>
      <c r="GEU142"/>
      <c r="GEV142"/>
      <c r="GEW142"/>
      <c r="GEX142"/>
      <c r="GEY142"/>
      <c r="GEZ142"/>
      <c r="GFA142"/>
      <c r="GFB142"/>
      <c r="GFC142"/>
      <c r="GFD142"/>
      <c r="GFE142"/>
      <c r="GFF142"/>
      <c r="GFG142"/>
      <c r="GFH142"/>
      <c r="GFI142"/>
      <c r="GFJ142"/>
      <c r="GFK142"/>
      <c r="GFL142"/>
      <c r="GFM142"/>
      <c r="GFN142"/>
      <c r="GFO142"/>
      <c r="GFP142"/>
      <c r="GFQ142"/>
      <c r="GFR142"/>
      <c r="GFS142"/>
      <c r="GFT142"/>
      <c r="GFU142"/>
      <c r="GFV142"/>
      <c r="GFW142"/>
      <c r="GFX142"/>
      <c r="GFY142"/>
      <c r="GFZ142"/>
      <c r="GGA142"/>
      <c r="GGB142"/>
      <c r="GGC142"/>
      <c r="GGD142"/>
      <c r="GGE142"/>
      <c r="GGF142"/>
      <c r="GGG142"/>
      <c r="GGH142"/>
      <c r="GGI142"/>
      <c r="GGJ142"/>
      <c r="GGK142"/>
      <c r="GGL142"/>
      <c r="GGM142"/>
      <c r="GGN142"/>
      <c r="GGO142"/>
      <c r="GGP142"/>
      <c r="GGQ142"/>
      <c r="GGR142"/>
      <c r="GGS142"/>
      <c r="GGT142"/>
      <c r="GGU142"/>
      <c r="GGV142"/>
      <c r="GGW142"/>
      <c r="GGX142"/>
      <c r="GGY142"/>
      <c r="GGZ142"/>
      <c r="GHA142"/>
      <c r="GHB142"/>
      <c r="GHC142"/>
      <c r="GHD142"/>
      <c r="GHE142"/>
      <c r="GHF142"/>
      <c r="GHG142"/>
      <c r="GHH142"/>
      <c r="GHI142"/>
      <c r="GHJ142"/>
      <c r="GHK142"/>
      <c r="GHL142"/>
      <c r="GHM142"/>
      <c r="GHN142"/>
      <c r="GHO142"/>
      <c r="GHP142"/>
      <c r="GHQ142"/>
      <c r="GHR142"/>
      <c r="GHS142"/>
      <c r="GHT142"/>
      <c r="GHU142"/>
      <c r="GHV142"/>
      <c r="GHW142"/>
      <c r="GHX142"/>
      <c r="GHY142"/>
      <c r="GHZ142"/>
      <c r="GIA142"/>
      <c r="GIB142"/>
      <c r="GIC142"/>
      <c r="GID142"/>
      <c r="GIE142"/>
      <c r="GIF142"/>
      <c r="GIG142"/>
      <c r="GIH142"/>
      <c r="GII142"/>
      <c r="GIJ142"/>
      <c r="GIK142"/>
      <c r="GIL142"/>
      <c r="GIM142"/>
      <c r="GIN142"/>
      <c r="GIO142"/>
      <c r="GIP142"/>
      <c r="GIQ142"/>
      <c r="GIR142"/>
      <c r="GIS142"/>
      <c r="GIT142"/>
      <c r="GIU142"/>
      <c r="GIV142"/>
      <c r="GIW142"/>
      <c r="GIX142"/>
      <c r="GIY142"/>
      <c r="GIZ142"/>
      <c r="GJA142"/>
      <c r="GJB142"/>
      <c r="GJC142"/>
      <c r="GJD142"/>
      <c r="GJE142"/>
      <c r="GJF142"/>
      <c r="GJG142"/>
      <c r="GJH142"/>
      <c r="GJI142"/>
      <c r="GJJ142"/>
      <c r="GJK142"/>
      <c r="GJL142"/>
      <c r="GJM142"/>
      <c r="GJN142"/>
      <c r="GJO142"/>
      <c r="GJP142"/>
      <c r="GJQ142"/>
      <c r="GJR142"/>
      <c r="GJS142"/>
      <c r="GJT142"/>
      <c r="GJU142"/>
      <c r="GJV142"/>
      <c r="GJW142"/>
      <c r="GJX142"/>
      <c r="GJY142"/>
      <c r="GJZ142"/>
      <c r="GKA142"/>
      <c r="GKB142"/>
      <c r="GKC142"/>
      <c r="GKD142"/>
      <c r="GKE142"/>
      <c r="GKF142"/>
      <c r="GKG142"/>
      <c r="GKH142"/>
      <c r="GKI142"/>
      <c r="GKJ142"/>
      <c r="GKK142"/>
      <c r="GKL142"/>
      <c r="GKM142"/>
      <c r="GKN142"/>
      <c r="GKO142"/>
      <c r="GKP142"/>
      <c r="GKQ142"/>
      <c r="GKR142"/>
      <c r="GKS142"/>
      <c r="GKT142"/>
      <c r="GKU142"/>
      <c r="GKV142"/>
      <c r="GKW142"/>
      <c r="GKX142"/>
      <c r="GKY142"/>
      <c r="GKZ142"/>
      <c r="GLA142"/>
      <c r="GLB142"/>
      <c r="GLC142"/>
      <c r="GLD142"/>
      <c r="GLE142"/>
      <c r="GLF142"/>
      <c r="GLG142"/>
      <c r="GLH142"/>
      <c r="GLI142"/>
      <c r="GLJ142"/>
      <c r="GLK142"/>
      <c r="GLL142"/>
      <c r="GLM142"/>
      <c r="GLN142"/>
      <c r="GLO142"/>
      <c r="GLP142"/>
      <c r="GLQ142"/>
      <c r="GLR142"/>
      <c r="GLS142"/>
      <c r="GLT142"/>
      <c r="GLU142"/>
      <c r="GLV142"/>
      <c r="GLW142"/>
      <c r="GLX142"/>
      <c r="GLY142"/>
      <c r="GLZ142"/>
      <c r="GMA142"/>
      <c r="GMB142"/>
      <c r="GMC142"/>
      <c r="GMD142"/>
      <c r="GME142"/>
      <c r="GMF142"/>
      <c r="GMG142"/>
      <c r="GMH142"/>
      <c r="GMI142"/>
      <c r="GMJ142"/>
      <c r="GMK142"/>
      <c r="GML142"/>
      <c r="GMM142"/>
      <c r="GMN142"/>
      <c r="GMO142"/>
      <c r="GMP142"/>
      <c r="GMQ142"/>
      <c r="GMR142"/>
      <c r="GMS142"/>
      <c r="GMT142"/>
      <c r="GMU142"/>
      <c r="GMV142"/>
      <c r="GMW142"/>
      <c r="GMX142"/>
      <c r="GMY142"/>
      <c r="GMZ142"/>
      <c r="GNA142"/>
      <c r="GNB142"/>
      <c r="GNC142"/>
      <c r="GND142"/>
      <c r="GNE142"/>
      <c r="GNF142"/>
      <c r="GNG142"/>
      <c r="GNH142"/>
      <c r="GNI142"/>
      <c r="GNJ142"/>
      <c r="GNK142"/>
      <c r="GNL142"/>
      <c r="GNM142"/>
      <c r="GNN142"/>
      <c r="GNO142"/>
      <c r="GNP142"/>
      <c r="GNQ142"/>
      <c r="GNR142"/>
      <c r="GNS142"/>
      <c r="GNT142"/>
      <c r="GNU142"/>
      <c r="GNV142"/>
      <c r="GNW142"/>
      <c r="GNX142"/>
      <c r="GNY142"/>
      <c r="GNZ142"/>
      <c r="GOA142"/>
      <c r="GOB142"/>
      <c r="GOC142"/>
      <c r="GOD142"/>
      <c r="GOE142"/>
      <c r="GOF142"/>
      <c r="GOG142"/>
      <c r="GOH142"/>
      <c r="GOI142"/>
      <c r="GOJ142"/>
      <c r="GOK142"/>
      <c r="GOL142"/>
      <c r="GOM142"/>
      <c r="GON142"/>
      <c r="GOO142"/>
      <c r="GOP142"/>
      <c r="GOQ142"/>
      <c r="GOR142"/>
      <c r="GOS142"/>
      <c r="GOT142"/>
      <c r="GOU142"/>
      <c r="GOV142"/>
      <c r="GOW142"/>
      <c r="GOX142"/>
      <c r="GOY142"/>
      <c r="GOZ142"/>
      <c r="GPA142"/>
      <c r="GPB142"/>
      <c r="GPC142"/>
      <c r="GPD142"/>
      <c r="GPE142"/>
      <c r="GPF142"/>
      <c r="GPG142"/>
      <c r="GPH142"/>
      <c r="GPI142"/>
      <c r="GPJ142"/>
      <c r="GPK142"/>
      <c r="GPL142"/>
      <c r="GPM142"/>
      <c r="GPN142"/>
      <c r="GPO142"/>
      <c r="GPP142"/>
      <c r="GPQ142"/>
      <c r="GPR142"/>
      <c r="GPS142"/>
      <c r="GPT142"/>
      <c r="GPU142"/>
      <c r="GPV142"/>
      <c r="GPW142"/>
      <c r="GPX142"/>
      <c r="GPY142"/>
      <c r="GPZ142"/>
      <c r="GQA142"/>
      <c r="GQB142"/>
      <c r="GQC142"/>
      <c r="GQD142"/>
      <c r="GQE142"/>
      <c r="GQF142"/>
      <c r="GQG142"/>
      <c r="GQH142"/>
      <c r="GQI142"/>
      <c r="GQJ142"/>
      <c r="GQK142"/>
      <c r="GQL142"/>
      <c r="GQM142"/>
      <c r="GQN142"/>
      <c r="GQO142"/>
      <c r="GQP142"/>
      <c r="GQQ142"/>
      <c r="GQR142"/>
      <c r="GQS142"/>
      <c r="GQT142"/>
      <c r="GQU142"/>
      <c r="GQV142"/>
      <c r="GQW142"/>
      <c r="GQX142"/>
      <c r="GQY142"/>
      <c r="GQZ142"/>
      <c r="GRA142"/>
      <c r="GRB142"/>
      <c r="GRC142"/>
      <c r="GRD142"/>
      <c r="GRE142"/>
      <c r="GRF142"/>
      <c r="GRG142"/>
      <c r="GRH142"/>
      <c r="GRI142"/>
      <c r="GRJ142"/>
      <c r="GRK142"/>
      <c r="GRL142"/>
      <c r="GRM142"/>
      <c r="GRN142"/>
      <c r="GRO142"/>
      <c r="GRP142"/>
      <c r="GRQ142"/>
      <c r="GRR142"/>
      <c r="GRS142"/>
      <c r="GRT142"/>
      <c r="GRU142"/>
      <c r="GRV142"/>
      <c r="GRW142"/>
      <c r="GRX142"/>
      <c r="GRY142"/>
      <c r="GRZ142"/>
      <c r="GSA142"/>
      <c r="GSB142"/>
      <c r="GSC142"/>
      <c r="GSD142"/>
      <c r="GSE142"/>
      <c r="GSF142"/>
      <c r="GSG142"/>
      <c r="GSH142"/>
      <c r="GSI142"/>
      <c r="GSJ142"/>
      <c r="GSK142"/>
      <c r="GSL142"/>
      <c r="GSM142"/>
      <c r="GSN142"/>
      <c r="GSO142"/>
      <c r="GSP142"/>
      <c r="GSQ142"/>
      <c r="GSR142"/>
      <c r="GSS142"/>
      <c r="GST142"/>
      <c r="GSU142"/>
      <c r="GSV142"/>
      <c r="GSW142"/>
      <c r="GSX142"/>
      <c r="GSY142"/>
      <c r="GSZ142"/>
      <c r="GTA142"/>
      <c r="GTB142"/>
      <c r="GTC142"/>
      <c r="GTD142"/>
      <c r="GTE142"/>
      <c r="GTF142"/>
      <c r="GTG142"/>
      <c r="GTH142"/>
      <c r="GTI142"/>
      <c r="GTJ142"/>
      <c r="GTK142"/>
      <c r="GTL142"/>
      <c r="GTM142"/>
      <c r="GTN142"/>
      <c r="GTO142"/>
      <c r="GTP142"/>
      <c r="GTQ142"/>
      <c r="GTR142"/>
      <c r="GTS142"/>
      <c r="GTT142"/>
      <c r="GTU142"/>
      <c r="GTV142"/>
      <c r="GTW142"/>
      <c r="GTX142"/>
      <c r="GTY142"/>
      <c r="GTZ142"/>
      <c r="GUA142"/>
      <c r="GUB142"/>
      <c r="GUC142"/>
      <c r="GUD142"/>
      <c r="GUE142"/>
      <c r="GUF142"/>
      <c r="GUG142"/>
      <c r="GUH142"/>
      <c r="GUI142"/>
      <c r="GUJ142"/>
      <c r="GUK142"/>
      <c r="GUL142"/>
      <c r="GUM142"/>
      <c r="GUN142"/>
      <c r="GUO142"/>
      <c r="GUP142"/>
      <c r="GUQ142"/>
      <c r="GUR142"/>
      <c r="GUS142"/>
      <c r="GUT142"/>
      <c r="GUU142"/>
      <c r="GUV142"/>
      <c r="GUW142"/>
      <c r="GUX142"/>
      <c r="GUY142"/>
      <c r="GUZ142"/>
      <c r="GVA142"/>
      <c r="GVB142"/>
      <c r="GVC142"/>
      <c r="GVD142"/>
      <c r="GVE142"/>
      <c r="GVF142"/>
      <c r="GVG142"/>
      <c r="GVH142"/>
      <c r="GVI142"/>
      <c r="GVJ142"/>
      <c r="GVK142"/>
      <c r="GVL142"/>
      <c r="GVM142"/>
      <c r="GVN142"/>
      <c r="GVO142"/>
      <c r="GVP142"/>
      <c r="GVQ142"/>
      <c r="GVR142"/>
      <c r="GVS142"/>
      <c r="GVT142"/>
      <c r="GVU142"/>
      <c r="GVV142"/>
      <c r="GVW142"/>
      <c r="GVX142"/>
      <c r="GVY142"/>
      <c r="GVZ142"/>
      <c r="GWA142"/>
      <c r="GWB142"/>
      <c r="GWC142"/>
      <c r="GWD142"/>
      <c r="GWE142"/>
      <c r="GWF142"/>
      <c r="GWG142"/>
      <c r="GWH142"/>
      <c r="GWI142"/>
      <c r="GWJ142"/>
      <c r="GWK142"/>
      <c r="GWL142"/>
      <c r="GWM142"/>
      <c r="GWN142"/>
      <c r="GWO142"/>
      <c r="GWP142"/>
      <c r="GWQ142"/>
      <c r="GWR142"/>
      <c r="GWS142"/>
      <c r="GWT142"/>
      <c r="GWU142"/>
      <c r="GWV142"/>
      <c r="GWW142"/>
      <c r="GWX142"/>
      <c r="GWY142"/>
      <c r="GWZ142"/>
      <c r="GXA142"/>
      <c r="GXB142"/>
      <c r="GXC142"/>
      <c r="GXD142"/>
      <c r="GXE142"/>
      <c r="GXF142"/>
      <c r="GXG142"/>
      <c r="GXH142"/>
      <c r="GXI142"/>
      <c r="GXJ142"/>
      <c r="GXK142"/>
      <c r="GXL142"/>
      <c r="GXM142"/>
      <c r="GXN142"/>
      <c r="GXO142"/>
      <c r="GXP142"/>
      <c r="GXQ142"/>
      <c r="GXR142"/>
      <c r="GXS142"/>
      <c r="GXT142"/>
      <c r="GXU142"/>
      <c r="GXV142"/>
      <c r="GXW142"/>
      <c r="GXX142"/>
      <c r="GXY142"/>
      <c r="GXZ142"/>
      <c r="GYA142"/>
      <c r="GYB142"/>
      <c r="GYC142"/>
      <c r="GYD142"/>
      <c r="GYE142"/>
      <c r="GYF142"/>
      <c r="GYG142"/>
      <c r="GYH142"/>
      <c r="GYI142"/>
      <c r="GYJ142"/>
      <c r="GYK142"/>
      <c r="GYL142"/>
      <c r="GYM142"/>
      <c r="GYN142"/>
      <c r="GYO142"/>
      <c r="GYP142"/>
      <c r="GYQ142"/>
      <c r="GYR142"/>
      <c r="GYS142"/>
      <c r="GYT142"/>
      <c r="GYU142"/>
      <c r="GYV142"/>
      <c r="GYW142"/>
      <c r="GYX142"/>
      <c r="GYY142"/>
      <c r="GYZ142"/>
      <c r="GZA142"/>
      <c r="GZB142"/>
      <c r="GZC142"/>
      <c r="GZD142"/>
      <c r="GZE142"/>
      <c r="GZF142"/>
      <c r="GZG142"/>
      <c r="GZH142"/>
      <c r="GZI142"/>
      <c r="GZJ142"/>
      <c r="GZK142"/>
      <c r="GZL142"/>
      <c r="GZM142"/>
      <c r="GZN142"/>
      <c r="GZO142"/>
      <c r="GZP142"/>
      <c r="GZQ142"/>
      <c r="GZR142"/>
      <c r="GZS142"/>
      <c r="GZT142"/>
      <c r="GZU142"/>
      <c r="GZV142"/>
      <c r="GZW142"/>
      <c r="GZX142"/>
      <c r="GZY142"/>
      <c r="GZZ142"/>
      <c r="HAA142"/>
      <c r="HAB142"/>
      <c r="HAC142"/>
      <c r="HAD142"/>
      <c r="HAE142"/>
      <c r="HAF142"/>
      <c r="HAG142"/>
      <c r="HAH142"/>
      <c r="HAI142"/>
      <c r="HAJ142"/>
      <c r="HAK142"/>
      <c r="HAL142"/>
      <c r="HAM142"/>
      <c r="HAN142"/>
      <c r="HAO142"/>
      <c r="HAP142"/>
      <c r="HAQ142"/>
      <c r="HAR142"/>
      <c r="HAS142"/>
      <c r="HAT142"/>
      <c r="HAU142"/>
      <c r="HAV142"/>
      <c r="HAW142"/>
      <c r="HAX142"/>
      <c r="HAY142"/>
      <c r="HAZ142"/>
      <c r="HBA142"/>
      <c r="HBB142"/>
      <c r="HBC142"/>
      <c r="HBD142"/>
      <c r="HBE142"/>
      <c r="HBF142"/>
      <c r="HBG142"/>
      <c r="HBH142"/>
      <c r="HBI142"/>
      <c r="HBJ142"/>
      <c r="HBK142"/>
      <c r="HBL142"/>
      <c r="HBM142"/>
      <c r="HBN142"/>
      <c r="HBO142"/>
      <c r="HBP142"/>
      <c r="HBQ142"/>
      <c r="HBR142"/>
      <c r="HBS142"/>
      <c r="HBT142"/>
      <c r="HBU142"/>
      <c r="HBV142"/>
      <c r="HBW142"/>
      <c r="HBX142"/>
      <c r="HBY142"/>
      <c r="HBZ142"/>
      <c r="HCA142"/>
      <c r="HCB142"/>
      <c r="HCC142"/>
      <c r="HCD142"/>
      <c r="HCE142"/>
      <c r="HCF142"/>
      <c r="HCG142"/>
      <c r="HCH142"/>
      <c r="HCI142"/>
      <c r="HCJ142"/>
      <c r="HCK142"/>
      <c r="HCL142"/>
      <c r="HCM142"/>
      <c r="HCN142"/>
      <c r="HCO142"/>
      <c r="HCP142"/>
      <c r="HCQ142"/>
      <c r="HCR142"/>
      <c r="HCS142"/>
      <c r="HCT142"/>
      <c r="HCU142"/>
      <c r="HCV142"/>
      <c r="HCW142"/>
      <c r="HCX142"/>
      <c r="HCY142"/>
      <c r="HCZ142"/>
      <c r="HDA142"/>
      <c r="HDB142"/>
      <c r="HDC142"/>
      <c r="HDD142"/>
      <c r="HDE142"/>
      <c r="HDF142"/>
      <c r="HDG142"/>
      <c r="HDH142"/>
      <c r="HDI142"/>
      <c r="HDJ142"/>
      <c r="HDK142"/>
      <c r="HDL142"/>
      <c r="HDM142"/>
      <c r="HDN142"/>
      <c r="HDO142"/>
      <c r="HDP142"/>
      <c r="HDQ142"/>
      <c r="HDR142"/>
      <c r="HDS142"/>
      <c r="HDT142"/>
      <c r="HDU142"/>
      <c r="HDV142"/>
      <c r="HDW142"/>
      <c r="HDX142"/>
      <c r="HDY142"/>
      <c r="HDZ142"/>
      <c r="HEA142"/>
      <c r="HEB142"/>
      <c r="HEC142"/>
      <c r="HED142"/>
      <c r="HEE142"/>
      <c r="HEF142"/>
      <c r="HEG142"/>
      <c r="HEH142"/>
      <c r="HEI142"/>
      <c r="HEJ142"/>
      <c r="HEK142"/>
      <c r="HEL142"/>
      <c r="HEM142"/>
      <c r="HEN142"/>
      <c r="HEO142"/>
      <c r="HEP142"/>
      <c r="HEQ142"/>
      <c r="HER142"/>
      <c r="HES142"/>
      <c r="HET142"/>
      <c r="HEU142"/>
      <c r="HEV142"/>
      <c r="HEW142"/>
      <c r="HEX142"/>
      <c r="HEY142"/>
      <c r="HEZ142"/>
      <c r="HFA142"/>
      <c r="HFB142"/>
      <c r="HFC142"/>
      <c r="HFD142"/>
      <c r="HFE142"/>
      <c r="HFF142"/>
      <c r="HFG142"/>
      <c r="HFH142"/>
      <c r="HFI142"/>
      <c r="HFJ142"/>
      <c r="HFK142"/>
      <c r="HFL142"/>
      <c r="HFM142"/>
      <c r="HFN142"/>
      <c r="HFO142"/>
      <c r="HFP142"/>
      <c r="HFQ142"/>
      <c r="HFR142"/>
      <c r="HFS142"/>
      <c r="HFT142"/>
      <c r="HFU142"/>
      <c r="HFV142"/>
      <c r="HFW142"/>
      <c r="HFX142"/>
      <c r="HFY142"/>
      <c r="HFZ142"/>
      <c r="HGA142"/>
      <c r="HGB142"/>
      <c r="HGC142"/>
      <c r="HGD142"/>
      <c r="HGE142"/>
      <c r="HGF142"/>
      <c r="HGG142"/>
      <c r="HGH142"/>
      <c r="HGI142"/>
      <c r="HGJ142"/>
      <c r="HGK142"/>
      <c r="HGL142"/>
      <c r="HGM142"/>
      <c r="HGN142"/>
      <c r="HGO142"/>
      <c r="HGP142"/>
      <c r="HGQ142"/>
      <c r="HGR142"/>
      <c r="HGS142"/>
      <c r="HGT142"/>
      <c r="HGU142"/>
      <c r="HGV142"/>
      <c r="HGW142"/>
      <c r="HGX142"/>
      <c r="HGY142"/>
      <c r="HGZ142"/>
      <c r="HHA142"/>
      <c r="HHB142"/>
      <c r="HHC142"/>
      <c r="HHD142"/>
      <c r="HHE142"/>
      <c r="HHF142"/>
      <c r="HHG142"/>
      <c r="HHH142"/>
      <c r="HHI142"/>
      <c r="HHJ142"/>
      <c r="HHK142"/>
      <c r="HHL142"/>
      <c r="HHM142"/>
      <c r="HHN142"/>
      <c r="HHO142"/>
      <c r="HHP142"/>
      <c r="HHQ142"/>
      <c r="HHR142"/>
      <c r="HHS142"/>
      <c r="HHT142"/>
      <c r="HHU142"/>
      <c r="HHV142"/>
      <c r="HHW142"/>
      <c r="HHX142"/>
      <c r="HHY142"/>
      <c r="HHZ142"/>
      <c r="HIA142"/>
      <c r="HIB142"/>
      <c r="HIC142"/>
      <c r="HID142"/>
      <c r="HIE142"/>
      <c r="HIF142"/>
      <c r="HIG142"/>
      <c r="HIH142"/>
      <c r="HII142"/>
      <c r="HIJ142"/>
      <c r="HIK142"/>
      <c r="HIL142"/>
      <c r="HIM142"/>
      <c r="HIN142"/>
      <c r="HIO142"/>
      <c r="HIP142"/>
      <c r="HIQ142"/>
      <c r="HIR142"/>
      <c r="HIS142"/>
      <c r="HIT142"/>
      <c r="HIU142"/>
      <c r="HIV142"/>
      <c r="HIW142"/>
      <c r="HIX142"/>
      <c r="HIY142"/>
      <c r="HIZ142"/>
      <c r="HJA142"/>
      <c r="HJB142"/>
      <c r="HJC142"/>
      <c r="HJD142"/>
      <c r="HJE142"/>
      <c r="HJF142"/>
      <c r="HJG142"/>
      <c r="HJH142"/>
      <c r="HJI142"/>
      <c r="HJJ142"/>
      <c r="HJK142"/>
      <c r="HJL142"/>
      <c r="HJM142"/>
      <c r="HJN142"/>
      <c r="HJO142"/>
      <c r="HJP142"/>
      <c r="HJQ142"/>
      <c r="HJR142"/>
      <c r="HJS142"/>
      <c r="HJT142"/>
      <c r="HJU142"/>
      <c r="HJV142"/>
      <c r="HJW142"/>
      <c r="HJX142"/>
      <c r="HJY142"/>
      <c r="HJZ142"/>
      <c r="HKA142"/>
      <c r="HKB142"/>
      <c r="HKC142"/>
      <c r="HKD142"/>
      <c r="HKE142"/>
      <c r="HKF142"/>
      <c r="HKG142"/>
      <c r="HKH142"/>
      <c r="HKI142"/>
      <c r="HKJ142"/>
      <c r="HKK142"/>
      <c r="HKL142"/>
      <c r="HKM142"/>
      <c r="HKN142"/>
      <c r="HKO142"/>
      <c r="HKP142"/>
      <c r="HKQ142"/>
      <c r="HKR142"/>
      <c r="HKS142"/>
      <c r="HKT142"/>
      <c r="HKU142"/>
      <c r="HKV142"/>
      <c r="HKW142"/>
      <c r="HKX142"/>
      <c r="HKY142"/>
      <c r="HKZ142"/>
      <c r="HLA142"/>
      <c r="HLB142"/>
      <c r="HLC142"/>
      <c r="HLD142"/>
      <c r="HLE142"/>
      <c r="HLF142"/>
      <c r="HLG142"/>
      <c r="HLH142"/>
      <c r="HLI142"/>
      <c r="HLJ142"/>
      <c r="HLK142"/>
      <c r="HLL142"/>
      <c r="HLM142"/>
      <c r="HLN142"/>
      <c r="HLO142"/>
      <c r="HLP142"/>
      <c r="HLQ142"/>
      <c r="HLR142"/>
      <c r="HLS142"/>
      <c r="HLT142"/>
      <c r="HLU142"/>
      <c r="HLV142"/>
      <c r="HLW142"/>
      <c r="HLX142"/>
      <c r="HLY142"/>
      <c r="HLZ142"/>
      <c r="HMA142"/>
      <c r="HMB142"/>
      <c r="HMC142"/>
      <c r="HMD142"/>
      <c r="HME142"/>
      <c r="HMF142"/>
      <c r="HMG142"/>
      <c r="HMH142"/>
      <c r="HMI142"/>
      <c r="HMJ142"/>
      <c r="HMK142"/>
      <c r="HML142"/>
      <c r="HMM142"/>
      <c r="HMN142"/>
      <c r="HMO142"/>
      <c r="HMP142"/>
      <c r="HMQ142"/>
      <c r="HMR142"/>
      <c r="HMS142"/>
      <c r="HMT142"/>
      <c r="HMU142"/>
      <c r="HMV142"/>
      <c r="HMW142"/>
      <c r="HMX142"/>
      <c r="HMY142"/>
      <c r="HMZ142"/>
      <c r="HNA142"/>
      <c r="HNB142"/>
      <c r="HNC142"/>
      <c r="HND142"/>
      <c r="HNE142"/>
      <c r="HNF142"/>
      <c r="HNG142"/>
      <c r="HNH142"/>
      <c r="HNI142"/>
      <c r="HNJ142"/>
      <c r="HNK142"/>
      <c r="HNL142"/>
      <c r="HNM142"/>
      <c r="HNN142"/>
      <c r="HNO142"/>
      <c r="HNP142"/>
      <c r="HNQ142"/>
      <c r="HNR142"/>
      <c r="HNS142"/>
      <c r="HNT142"/>
      <c r="HNU142"/>
      <c r="HNV142"/>
      <c r="HNW142"/>
      <c r="HNX142"/>
      <c r="HNY142"/>
      <c r="HNZ142"/>
      <c r="HOA142"/>
      <c r="HOB142"/>
      <c r="HOC142"/>
      <c r="HOD142"/>
      <c r="HOE142"/>
      <c r="HOF142"/>
      <c r="HOG142"/>
      <c r="HOH142"/>
      <c r="HOI142"/>
      <c r="HOJ142"/>
      <c r="HOK142"/>
      <c r="HOL142"/>
      <c r="HOM142"/>
      <c r="HON142"/>
      <c r="HOO142"/>
      <c r="HOP142"/>
      <c r="HOQ142"/>
      <c r="HOR142"/>
      <c r="HOS142"/>
      <c r="HOT142"/>
      <c r="HOU142"/>
      <c r="HOV142"/>
      <c r="HOW142"/>
      <c r="HOX142"/>
      <c r="HOY142"/>
      <c r="HOZ142"/>
      <c r="HPA142"/>
      <c r="HPB142"/>
      <c r="HPC142"/>
      <c r="HPD142"/>
      <c r="HPE142"/>
      <c r="HPF142"/>
      <c r="HPG142"/>
      <c r="HPH142"/>
      <c r="HPI142"/>
      <c r="HPJ142"/>
      <c r="HPK142"/>
      <c r="HPL142"/>
      <c r="HPM142"/>
      <c r="HPN142"/>
      <c r="HPO142"/>
      <c r="HPP142"/>
      <c r="HPQ142"/>
      <c r="HPR142"/>
      <c r="HPS142"/>
      <c r="HPT142"/>
      <c r="HPU142"/>
      <c r="HPV142"/>
      <c r="HPW142"/>
      <c r="HPX142"/>
      <c r="HPY142"/>
      <c r="HPZ142"/>
      <c r="HQA142"/>
      <c r="HQB142"/>
      <c r="HQC142"/>
      <c r="HQD142"/>
      <c r="HQE142"/>
      <c r="HQF142"/>
      <c r="HQG142"/>
      <c r="HQH142"/>
      <c r="HQI142"/>
      <c r="HQJ142"/>
      <c r="HQK142"/>
      <c r="HQL142"/>
      <c r="HQM142"/>
      <c r="HQN142"/>
      <c r="HQO142"/>
      <c r="HQP142"/>
      <c r="HQQ142"/>
      <c r="HQR142"/>
      <c r="HQS142"/>
      <c r="HQT142"/>
      <c r="HQU142"/>
      <c r="HQV142"/>
      <c r="HQW142"/>
      <c r="HQX142"/>
      <c r="HQY142"/>
      <c r="HQZ142"/>
      <c r="HRA142"/>
      <c r="HRB142"/>
      <c r="HRC142"/>
      <c r="HRD142"/>
      <c r="HRE142"/>
      <c r="HRF142"/>
      <c r="HRG142"/>
      <c r="HRH142"/>
      <c r="HRI142"/>
      <c r="HRJ142"/>
      <c r="HRK142"/>
      <c r="HRL142"/>
      <c r="HRM142"/>
      <c r="HRN142"/>
      <c r="HRO142"/>
      <c r="HRP142"/>
      <c r="HRQ142"/>
      <c r="HRR142"/>
      <c r="HRS142"/>
      <c r="HRT142"/>
      <c r="HRU142"/>
      <c r="HRV142"/>
      <c r="HRW142"/>
      <c r="HRX142"/>
      <c r="HRY142"/>
      <c r="HRZ142"/>
      <c r="HSA142"/>
      <c r="HSB142"/>
      <c r="HSC142"/>
      <c r="HSD142"/>
      <c r="HSE142"/>
      <c r="HSF142"/>
      <c r="HSG142"/>
      <c r="HSH142"/>
      <c r="HSI142"/>
      <c r="HSJ142"/>
      <c r="HSK142"/>
      <c r="HSL142"/>
      <c r="HSM142"/>
      <c r="HSN142"/>
      <c r="HSO142"/>
      <c r="HSP142"/>
      <c r="HSQ142"/>
      <c r="HSR142"/>
      <c r="HSS142"/>
      <c r="HST142"/>
      <c r="HSU142"/>
      <c r="HSV142"/>
      <c r="HSW142"/>
      <c r="HSX142"/>
      <c r="HSY142"/>
      <c r="HSZ142"/>
      <c r="HTA142"/>
      <c r="HTB142"/>
      <c r="HTC142"/>
      <c r="HTD142"/>
      <c r="HTE142"/>
      <c r="HTF142"/>
      <c r="HTG142"/>
      <c r="HTH142"/>
      <c r="HTI142"/>
      <c r="HTJ142"/>
      <c r="HTK142"/>
      <c r="HTL142"/>
      <c r="HTM142"/>
      <c r="HTN142"/>
      <c r="HTO142"/>
      <c r="HTP142"/>
      <c r="HTQ142"/>
      <c r="HTR142"/>
      <c r="HTS142"/>
      <c r="HTT142"/>
      <c r="HTU142"/>
      <c r="HTV142"/>
      <c r="HTW142"/>
      <c r="HTX142"/>
      <c r="HTY142"/>
      <c r="HTZ142"/>
      <c r="HUA142"/>
      <c r="HUB142"/>
      <c r="HUC142"/>
      <c r="HUD142"/>
      <c r="HUE142"/>
      <c r="HUF142"/>
      <c r="HUG142"/>
      <c r="HUH142"/>
      <c r="HUI142"/>
      <c r="HUJ142"/>
      <c r="HUK142"/>
      <c r="HUL142"/>
      <c r="HUM142"/>
      <c r="HUN142"/>
      <c r="HUO142"/>
      <c r="HUP142"/>
      <c r="HUQ142"/>
      <c r="HUR142"/>
      <c r="HUS142"/>
      <c r="HUT142"/>
      <c r="HUU142"/>
      <c r="HUV142"/>
      <c r="HUW142"/>
      <c r="HUX142"/>
      <c r="HUY142"/>
      <c r="HUZ142"/>
      <c r="HVA142"/>
      <c r="HVB142"/>
      <c r="HVC142"/>
      <c r="HVD142"/>
      <c r="HVE142"/>
      <c r="HVF142"/>
      <c r="HVG142"/>
      <c r="HVH142"/>
      <c r="HVI142"/>
      <c r="HVJ142"/>
      <c r="HVK142"/>
      <c r="HVL142"/>
      <c r="HVM142"/>
      <c r="HVN142"/>
      <c r="HVO142"/>
      <c r="HVP142"/>
      <c r="HVQ142"/>
      <c r="HVR142"/>
      <c r="HVS142"/>
      <c r="HVT142"/>
      <c r="HVU142"/>
      <c r="HVV142"/>
      <c r="HVW142"/>
      <c r="HVX142"/>
      <c r="HVY142"/>
      <c r="HVZ142"/>
      <c r="HWA142"/>
      <c r="HWB142"/>
      <c r="HWC142"/>
      <c r="HWD142"/>
      <c r="HWE142"/>
      <c r="HWF142"/>
      <c r="HWG142"/>
      <c r="HWH142"/>
      <c r="HWI142"/>
      <c r="HWJ142"/>
      <c r="HWK142"/>
      <c r="HWL142"/>
      <c r="HWM142"/>
      <c r="HWN142"/>
      <c r="HWO142"/>
      <c r="HWP142"/>
      <c r="HWQ142"/>
      <c r="HWR142"/>
      <c r="HWS142"/>
      <c r="HWT142"/>
      <c r="HWU142"/>
      <c r="HWV142"/>
      <c r="HWW142"/>
      <c r="HWX142"/>
      <c r="HWY142"/>
      <c r="HWZ142"/>
      <c r="HXA142"/>
      <c r="HXB142"/>
      <c r="HXC142"/>
      <c r="HXD142"/>
      <c r="HXE142"/>
      <c r="HXF142"/>
      <c r="HXG142"/>
      <c r="HXH142"/>
      <c r="HXI142"/>
      <c r="HXJ142"/>
      <c r="HXK142"/>
      <c r="HXL142"/>
      <c r="HXM142"/>
      <c r="HXN142"/>
      <c r="HXO142"/>
      <c r="HXP142"/>
      <c r="HXQ142"/>
      <c r="HXR142"/>
      <c r="HXS142"/>
      <c r="HXT142"/>
      <c r="HXU142"/>
      <c r="HXV142"/>
      <c r="HXW142"/>
      <c r="HXX142"/>
      <c r="HXY142"/>
      <c r="HXZ142"/>
      <c r="HYA142"/>
      <c r="HYB142"/>
      <c r="HYC142"/>
      <c r="HYD142"/>
      <c r="HYE142"/>
      <c r="HYF142"/>
      <c r="HYG142"/>
      <c r="HYH142"/>
      <c r="HYI142"/>
      <c r="HYJ142"/>
      <c r="HYK142"/>
      <c r="HYL142"/>
      <c r="HYM142"/>
      <c r="HYN142"/>
      <c r="HYO142"/>
      <c r="HYP142"/>
      <c r="HYQ142"/>
      <c r="HYR142"/>
      <c r="HYS142"/>
      <c r="HYT142"/>
      <c r="HYU142"/>
      <c r="HYV142"/>
      <c r="HYW142"/>
      <c r="HYX142"/>
      <c r="HYY142"/>
      <c r="HYZ142"/>
      <c r="HZA142"/>
      <c r="HZB142"/>
      <c r="HZC142"/>
      <c r="HZD142"/>
      <c r="HZE142"/>
      <c r="HZF142"/>
      <c r="HZG142"/>
      <c r="HZH142"/>
      <c r="HZI142"/>
      <c r="HZJ142"/>
      <c r="HZK142"/>
      <c r="HZL142"/>
      <c r="HZM142"/>
      <c r="HZN142"/>
      <c r="HZO142"/>
      <c r="HZP142"/>
      <c r="HZQ142"/>
      <c r="HZR142"/>
      <c r="HZS142"/>
      <c r="HZT142"/>
      <c r="HZU142"/>
      <c r="HZV142"/>
      <c r="HZW142"/>
      <c r="HZX142"/>
      <c r="HZY142"/>
      <c r="HZZ142"/>
      <c r="IAA142"/>
      <c r="IAB142"/>
      <c r="IAC142"/>
      <c r="IAD142"/>
      <c r="IAE142"/>
      <c r="IAF142"/>
      <c r="IAG142"/>
      <c r="IAH142"/>
      <c r="IAI142"/>
      <c r="IAJ142"/>
      <c r="IAK142"/>
      <c r="IAL142"/>
      <c r="IAM142"/>
      <c r="IAN142"/>
      <c r="IAO142"/>
      <c r="IAP142"/>
      <c r="IAQ142"/>
      <c r="IAR142"/>
      <c r="IAS142"/>
      <c r="IAT142"/>
      <c r="IAU142"/>
      <c r="IAV142"/>
      <c r="IAW142"/>
      <c r="IAX142"/>
      <c r="IAY142"/>
      <c r="IAZ142"/>
      <c r="IBA142"/>
      <c r="IBB142"/>
      <c r="IBC142"/>
      <c r="IBD142"/>
      <c r="IBE142"/>
      <c r="IBF142"/>
      <c r="IBG142"/>
      <c r="IBH142"/>
      <c r="IBI142"/>
      <c r="IBJ142"/>
      <c r="IBK142"/>
      <c r="IBL142"/>
      <c r="IBM142"/>
      <c r="IBN142"/>
      <c r="IBO142"/>
      <c r="IBP142"/>
      <c r="IBQ142"/>
      <c r="IBR142"/>
      <c r="IBS142"/>
      <c r="IBT142"/>
      <c r="IBU142"/>
      <c r="IBV142"/>
      <c r="IBW142"/>
      <c r="IBX142"/>
      <c r="IBY142"/>
      <c r="IBZ142"/>
      <c r="ICA142"/>
      <c r="ICB142"/>
      <c r="ICC142"/>
      <c r="ICD142"/>
      <c r="ICE142"/>
      <c r="ICF142"/>
      <c r="ICG142"/>
      <c r="ICH142"/>
      <c r="ICI142"/>
      <c r="ICJ142"/>
      <c r="ICK142"/>
      <c r="ICL142"/>
      <c r="ICM142"/>
      <c r="ICN142"/>
      <c r="ICO142"/>
      <c r="ICP142"/>
      <c r="ICQ142"/>
      <c r="ICR142"/>
      <c r="ICS142"/>
      <c r="ICT142"/>
      <c r="ICU142"/>
      <c r="ICV142"/>
      <c r="ICW142"/>
      <c r="ICX142"/>
      <c r="ICY142"/>
      <c r="ICZ142"/>
      <c r="IDA142"/>
      <c r="IDB142"/>
      <c r="IDC142"/>
      <c r="IDD142"/>
      <c r="IDE142"/>
      <c r="IDF142"/>
      <c r="IDG142"/>
      <c r="IDH142"/>
      <c r="IDI142"/>
      <c r="IDJ142"/>
      <c r="IDK142"/>
      <c r="IDL142"/>
      <c r="IDM142"/>
      <c r="IDN142"/>
      <c r="IDO142"/>
      <c r="IDP142"/>
      <c r="IDQ142"/>
      <c r="IDR142"/>
      <c r="IDS142"/>
      <c r="IDT142"/>
      <c r="IDU142"/>
      <c r="IDV142"/>
      <c r="IDW142"/>
      <c r="IDX142"/>
      <c r="IDY142"/>
      <c r="IDZ142"/>
      <c r="IEA142"/>
      <c r="IEB142"/>
      <c r="IEC142"/>
      <c r="IED142"/>
      <c r="IEE142"/>
      <c r="IEF142"/>
      <c r="IEG142"/>
      <c r="IEH142"/>
      <c r="IEI142"/>
      <c r="IEJ142"/>
      <c r="IEK142"/>
      <c r="IEL142"/>
      <c r="IEM142"/>
      <c r="IEN142"/>
      <c r="IEO142"/>
      <c r="IEP142"/>
      <c r="IEQ142"/>
      <c r="IER142"/>
      <c r="IES142"/>
      <c r="IET142"/>
      <c r="IEU142"/>
      <c r="IEV142"/>
      <c r="IEW142"/>
      <c r="IEX142"/>
      <c r="IEY142"/>
      <c r="IEZ142"/>
      <c r="IFA142"/>
      <c r="IFB142"/>
      <c r="IFC142"/>
      <c r="IFD142"/>
      <c r="IFE142"/>
      <c r="IFF142"/>
      <c r="IFG142"/>
      <c r="IFH142"/>
      <c r="IFI142"/>
      <c r="IFJ142"/>
      <c r="IFK142"/>
      <c r="IFL142"/>
      <c r="IFM142"/>
      <c r="IFN142"/>
      <c r="IFO142"/>
      <c r="IFP142"/>
      <c r="IFQ142"/>
      <c r="IFR142"/>
      <c r="IFS142"/>
      <c r="IFT142"/>
      <c r="IFU142"/>
      <c r="IFV142"/>
      <c r="IFW142"/>
      <c r="IFX142"/>
      <c r="IFY142"/>
      <c r="IFZ142"/>
      <c r="IGA142"/>
      <c r="IGB142"/>
      <c r="IGC142"/>
      <c r="IGD142"/>
      <c r="IGE142"/>
      <c r="IGF142"/>
      <c r="IGG142"/>
      <c r="IGH142"/>
      <c r="IGI142"/>
      <c r="IGJ142"/>
      <c r="IGK142"/>
      <c r="IGL142"/>
      <c r="IGM142"/>
      <c r="IGN142"/>
      <c r="IGO142"/>
      <c r="IGP142"/>
      <c r="IGQ142"/>
      <c r="IGR142"/>
      <c r="IGS142"/>
      <c r="IGT142"/>
      <c r="IGU142"/>
      <c r="IGV142"/>
      <c r="IGW142"/>
      <c r="IGX142"/>
      <c r="IGY142"/>
      <c r="IGZ142"/>
      <c r="IHA142"/>
      <c r="IHB142"/>
      <c r="IHC142"/>
      <c r="IHD142"/>
      <c r="IHE142"/>
      <c r="IHF142"/>
      <c r="IHG142"/>
      <c r="IHH142"/>
      <c r="IHI142"/>
      <c r="IHJ142"/>
      <c r="IHK142"/>
      <c r="IHL142"/>
      <c r="IHM142"/>
      <c r="IHN142"/>
      <c r="IHO142"/>
      <c r="IHP142"/>
      <c r="IHQ142"/>
      <c r="IHR142"/>
      <c r="IHS142"/>
      <c r="IHT142"/>
      <c r="IHU142"/>
      <c r="IHV142"/>
      <c r="IHW142"/>
      <c r="IHX142"/>
      <c r="IHY142"/>
      <c r="IHZ142"/>
      <c r="IIA142"/>
      <c r="IIB142"/>
      <c r="IIC142"/>
      <c r="IID142"/>
      <c r="IIE142"/>
      <c r="IIF142"/>
      <c r="IIG142"/>
      <c r="IIH142"/>
      <c r="III142"/>
      <c r="IIJ142"/>
      <c r="IIK142"/>
      <c r="IIL142"/>
      <c r="IIM142"/>
      <c r="IIN142"/>
      <c r="IIO142"/>
      <c r="IIP142"/>
      <c r="IIQ142"/>
      <c r="IIR142"/>
      <c r="IIS142"/>
      <c r="IIT142"/>
      <c r="IIU142"/>
      <c r="IIV142"/>
      <c r="IIW142"/>
      <c r="IIX142"/>
      <c r="IIY142"/>
      <c r="IIZ142"/>
      <c r="IJA142"/>
      <c r="IJB142"/>
      <c r="IJC142"/>
      <c r="IJD142"/>
      <c r="IJE142"/>
      <c r="IJF142"/>
      <c r="IJG142"/>
      <c r="IJH142"/>
      <c r="IJI142"/>
      <c r="IJJ142"/>
      <c r="IJK142"/>
      <c r="IJL142"/>
      <c r="IJM142"/>
      <c r="IJN142"/>
      <c r="IJO142"/>
      <c r="IJP142"/>
      <c r="IJQ142"/>
      <c r="IJR142"/>
      <c r="IJS142"/>
      <c r="IJT142"/>
      <c r="IJU142"/>
      <c r="IJV142"/>
      <c r="IJW142"/>
      <c r="IJX142"/>
      <c r="IJY142"/>
      <c r="IJZ142"/>
      <c r="IKA142"/>
      <c r="IKB142"/>
      <c r="IKC142"/>
      <c r="IKD142"/>
      <c r="IKE142"/>
      <c r="IKF142"/>
      <c r="IKG142"/>
      <c r="IKH142"/>
      <c r="IKI142"/>
      <c r="IKJ142"/>
      <c r="IKK142"/>
      <c r="IKL142"/>
      <c r="IKM142"/>
      <c r="IKN142"/>
      <c r="IKO142"/>
      <c r="IKP142"/>
      <c r="IKQ142"/>
      <c r="IKR142"/>
      <c r="IKS142"/>
      <c r="IKT142"/>
      <c r="IKU142"/>
      <c r="IKV142"/>
      <c r="IKW142"/>
      <c r="IKX142"/>
      <c r="IKY142"/>
      <c r="IKZ142"/>
      <c r="ILA142"/>
      <c r="ILB142"/>
      <c r="ILC142"/>
      <c r="ILD142"/>
      <c r="ILE142"/>
      <c r="ILF142"/>
      <c r="ILG142"/>
      <c r="ILH142"/>
      <c r="ILI142"/>
      <c r="ILJ142"/>
      <c r="ILK142"/>
      <c r="ILL142"/>
      <c r="ILM142"/>
      <c r="ILN142"/>
      <c r="ILO142"/>
      <c r="ILP142"/>
      <c r="ILQ142"/>
      <c r="ILR142"/>
      <c r="ILS142"/>
      <c r="ILT142"/>
      <c r="ILU142"/>
      <c r="ILV142"/>
      <c r="ILW142"/>
      <c r="ILX142"/>
      <c r="ILY142"/>
      <c r="ILZ142"/>
      <c r="IMA142"/>
      <c r="IMB142"/>
      <c r="IMC142"/>
      <c r="IMD142"/>
      <c r="IME142"/>
      <c r="IMF142"/>
      <c r="IMG142"/>
      <c r="IMH142"/>
      <c r="IMI142"/>
      <c r="IMJ142"/>
      <c r="IMK142"/>
      <c r="IML142"/>
      <c r="IMM142"/>
      <c r="IMN142"/>
      <c r="IMO142"/>
      <c r="IMP142"/>
      <c r="IMQ142"/>
      <c r="IMR142"/>
      <c r="IMS142"/>
      <c r="IMT142"/>
      <c r="IMU142"/>
      <c r="IMV142"/>
      <c r="IMW142"/>
      <c r="IMX142"/>
      <c r="IMY142"/>
      <c r="IMZ142"/>
      <c r="INA142"/>
      <c r="INB142"/>
      <c r="INC142"/>
      <c r="IND142"/>
      <c r="INE142"/>
      <c r="INF142"/>
      <c r="ING142"/>
      <c r="INH142"/>
      <c r="INI142"/>
      <c r="INJ142"/>
      <c r="INK142"/>
      <c r="INL142"/>
      <c r="INM142"/>
      <c r="INN142"/>
      <c r="INO142"/>
      <c r="INP142"/>
      <c r="INQ142"/>
      <c r="INR142"/>
      <c r="INS142"/>
      <c r="INT142"/>
      <c r="INU142"/>
      <c r="INV142"/>
      <c r="INW142"/>
      <c r="INX142"/>
      <c r="INY142"/>
      <c r="INZ142"/>
      <c r="IOA142"/>
      <c r="IOB142"/>
      <c r="IOC142"/>
      <c r="IOD142"/>
      <c r="IOE142"/>
      <c r="IOF142"/>
      <c r="IOG142"/>
      <c r="IOH142"/>
      <c r="IOI142"/>
      <c r="IOJ142"/>
      <c r="IOK142"/>
      <c r="IOL142"/>
      <c r="IOM142"/>
      <c r="ION142"/>
      <c r="IOO142"/>
      <c r="IOP142"/>
      <c r="IOQ142"/>
      <c r="IOR142"/>
      <c r="IOS142"/>
      <c r="IOT142"/>
      <c r="IOU142"/>
      <c r="IOV142"/>
      <c r="IOW142"/>
      <c r="IOX142"/>
      <c r="IOY142"/>
      <c r="IOZ142"/>
      <c r="IPA142"/>
      <c r="IPB142"/>
      <c r="IPC142"/>
      <c r="IPD142"/>
      <c r="IPE142"/>
      <c r="IPF142"/>
      <c r="IPG142"/>
      <c r="IPH142"/>
      <c r="IPI142"/>
      <c r="IPJ142"/>
      <c r="IPK142"/>
      <c r="IPL142"/>
      <c r="IPM142"/>
      <c r="IPN142"/>
      <c r="IPO142"/>
      <c r="IPP142"/>
      <c r="IPQ142"/>
      <c r="IPR142"/>
      <c r="IPS142"/>
      <c r="IPT142"/>
      <c r="IPU142"/>
      <c r="IPV142"/>
      <c r="IPW142"/>
      <c r="IPX142"/>
      <c r="IPY142"/>
      <c r="IPZ142"/>
      <c r="IQA142"/>
      <c r="IQB142"/>
      <c r="IQC142"/>
      <c r="IQD142"/>
      <c r="IQE142"/>
      <c r="IQF142"/>
      <c r="IQG142"/>
      <c r="IQH142"/>
      <c r="IQI142"/>
      <c r="IQJ142"/>
      <c r="IQK142"/>
      <c r="IQL142"/>
      <c r="IQM142"/>
      <c r="IQN142"/>
      <c r="IQO142"/>
      <c r="IQP142"/>
      <c r="IQQ142"/>
      <c r="IQR142"/>
      <c r="IQS142"/>
      <c r="IQT142"/>
      <c r="IQU142"/>
      <c r="IQV142"/>
      <c r="IQW142"/>
      <c r="IQX142"/>
      <c r="IQY142"/>
      <c r="IQZ142"/>
      <c r="IRA142"/>
      <c r="IRB142"/>
      <c r="IRC142"/>
      <c r="IRD142"/>
      <c r="IRE142"/>
      <c r="IRF142"/>
      <c r="IRG142"/>
      <c r="IRH142"/>
      <c r="IRI142"/>
      <c r="IRJ142"/>
      <c r="IRK142"/>
      <c r="IRL142"/>
      <c r="IRM142"/>
      <c r="IRN142"/>
      <c r="IRO142"/>
      <c r="IRP142"/>
      <c r="IRQ142"/>
      <c r="IRR142"/>
      <c r="IRS142"/>
      <c r="IRT142"/>
      <c r="IRU142"/>
      <c r="IRV142"/>
      <c r="IRW142"/>
      <c r="IRX142"/>
      <c r="IRY142"/>
      <c r="IRZ142"/>
      <c r="ISA142"/>
      <c r="ISB142"/>
      <c r="ISC142"/>
      <c r="ISD142"/>
      <c r="ISE142"/>
      <c r="ISF142"/>
      <c r="ISG142"/>
      <c r="ISH142"/>
      <c r="ISI142"/>
      <c r="ISJ142"/>
      <c r="ISK142"/>
      <c r="ISL142"/>
      <c r="ISM142"/>
      <c r="ISN142"/>
      <c r="ISO142"/>
      <c r="ISP142"/>
      <c r="ISQ142"/>
      <c r="ISR142"/>
      <c r="ISS142"/>
      <c r="IST142"/>
      <c r="ISU142"/>
      <c r="ISV142"/>
      <c r="ISW142"/>
      <c r="ISX142"/>
      <c r="ISY142"/>
      <c r="ISZ142"/>
      <c r="ITA142"/>
      <c r="ITB142"/>
      <c r="ITC142"/>
      <c r="ITD142"/>
      <c r="ITE142"/>
      <c r="ITF142"/>
      <c r="ITG142"/>
      <c r="ITH142"/>
      <c r="ITI142"/>
      <c r="ITJ142"/>
      <c r="ITK142"/>
      <c r="ITL142"/>
      <c r="ITM142"/>
      <c r="ITN142"/>
      <c r="ITO142"/>
      <c r="ITP142"/>
      <c r="ITQ142"/>
      <c r="ITR142"/>
      <c r="ITS142"/>
      <c r="ITT142"/>
      <c r="ITU142"/>
      <c r="ITV142"/>
      <c r="ITW142"/>
      <c r="ITX142"/>
      <c r="ITY142"/>
      <c r="ITZ142"/>
      <c r="IUA142"/>
      <c r="IUB142"/>
      <c r="IUC142"/>
      <c r="IUD142"/>
      <c r="IUE142"/>
      <c r="IUF142"/>
      <c r="IUG142"/>
      <c r="IUH142"/>
      <c r="IUI142"/>
      <c r="IUJ142"/>
      <c r="IUK142"/>
      <c r="IUL142"/>
      <c r="IUM142"/>
      <c r="IUN142"/>
      <c r="IUO142"/>
      <c r="IUP142"/>
      <c r="IUQ142"/>
      <c r="IUR142"/>
      <c r="IUS142"/>
      <c r="IUT142"/>
      <c r="IUU142"/>
      <c r="IUV142"/>
      <c r="IUW142"/>
      <c r="IUX142"/>
      <c r="IUY142"/>
      <c r="IUZ142"/>
      <c r="IVA142"/>
      <c r="IVB142"/>
      <c r="IVC142"/>
      <c r="IVD142"/>
      <c r="IVE142"/>
      <c r="IVF142"/>
      <c r="IVG142"/>
      <c r="IVH142"/>
      <c r="IVI142"/>
      <c r="IVJ142"/>
      <c r="IVK142"/>
      <c r="IVL142"/>
      <c r="IVM142"/>
      <c r="IVN142"/>
      <c r="IVO142"/>
      <c r="IVP142"/>
      <c r="IVQ142"/>
      <c r="IVR142"/>
      <c r="IVS142"/>
      <c r="IVT142"/>
      <c r="IVU142"/>
      <c r="IVV142"/>
      <c r="IVW142"/>
      <c r="IVX142"/>
      <c r="IVY142"/>
      <c r="IVZ142"/>
      <c r="IWA142"/>
      <c r="IWB142"/>
      <c r="IWC142"/>
      <c r="IWD142"/>
      <c r="IWE142"/>
      <c r="IWF142"/>
      <c r="IWG142"/>
      <c r="IWH142"/>
      <c r="IWI142"/>
      <c r="IWJ142"/>
      <c r="IWK142"/>
      <c r="IWL142"/>
      <c r="IWM142"/>
      <c r="IWN142"/>
      <c r="IWO142"/>
      <c r="IWP142"/>
      <c r="IWQ142"/>
      <c r="IWR142"/>
      <c r="IWS142"/>
      <c r="IWT142"/>
      <c r="IWU142"/>
      <c r="IWV142"/>
      <c r="IWW142"/>
      <c r="IWX142"/>
      <c r="IWY142"/>
      <c r="IWZ142"/>
      <c r="IXA142"/>
      <c r="IXB142"/>
      <c r="IXC142"/>
      <c r="IXD142"/>
      <c r="IXE142"/>
      <c r="IXF142"/>
      <c r="IXG142"/>
      <c r="IXH142"/>
      <c r="IXI142"/>
      <c r="IXJ142"/>
      <c r="IXK142"/>
      <c r="IXL142"/>
      <c r="IXM142"/>
      <c r="IXN142"/>
      <c r="IXO142"/>
      <c r="IXP142"/>
      <c r="IXQ142"/>
      <c r="IXR142"/>
      <c r="IXS142"/>
      <c r="IXT142"/>
      <c r="IXU142"/>
      <c r="IXV142"/>
      <c r="IXW142"/>
      <c r="IXX142"/>
      <c r="IXY142"/>
      <c r="IXZ142"/>
      <c r="IYA142"/>
      <c r="IYB142"/>
      <c r="IYC142"/>
      <c r="IYD142"/>
      <c r="IYE142"/>
      <c r="IYF142"/>
      <c r="IYG142"/>
      <c r="IYH142"/>
      <c r="IYI142"/>
      <c r="IYJ142"/>
      <c r="IYK142"/>
      <c r="IYL142"/>
      <c r="IYM142"/>
      <c r="IYN142"/>
      <c r="IYO142"/>
      <c r="IYP142"/>
      <c r="IYQ142"/>
      <c r="IYR142"/>
      <c r="IYS142"/>
      <c r="IYT142"/>
      <c r="IYU142"/>
      <c r="IYV142"/>
      <c r="IYW142"/>
      <c r="IYX142"/>
      <c r="IYY142"/>
      <c r="IYZ142"/>
      <c r="IZA142"/>
      <c r="IZB142"/>
      <c r="IZC142"/>
      <c r="IZD142"/>
      <c r="IZE142"/>
      <c r="IZF142"/>
      <c r="IZG142"/>
      <c r="IZH142"/>
      <c r="IZI142"/>
      <c r="IZJ142"/>
      <c r="IZK142"/>
      <c r="IZL142"/>
      <c r="IZM142"/>
      <c r="IZN142"/>
      <c r="IZO142"/>
      <c r="IZP142"/>
      <c r="IZQ142"/>
      <c r="IZR142"/>
      <c r="IZS142"/>
      <c r="IZT142"/>
      <c r="IZU142"/>
      <c r="IZV142"/>
      <c r="IZW142"/>
      <c r="IZX142"/>
      <c r="IZY142"/>
      <c r="IZZ142"/>
      <c r="JAA142"/>
      <c r="JAB142"/>
      <c r="JAC142"/>
      <c r="JAD142"/>
      <c r="JAE142"/>
      <c r="JAF142"/>
      <c r="JAG142"/>
      <c r="JAH142"/>
      <c r="JAI142"/>
      <c r="JAJ142"/>
      <c r="JAK142"/>
      <c r="JAL142"/>
      <c r="JAM142"/>
      <c r="JAN142"/>
      <c r="JAO142"/>
      <c r="JAP142"/>
      <c r="JAQ142"/>
      <c r="JAR142"/>
      <c r="JAS142"/>
      <c r="JAT142"/>
      <c r="JAU142"/>
      <c r="JAV142"/>
      <c r="JAW142"/>
      <c r="JAX142"/>
      <c r="JAY142"/>
      <c r="JAZ142"/>
      <c r="JBA142"/>
      <c r="JBB142"/>
      <c r="JBC142"/>
      <c r="JBD142"/>
      <c r="JBE142"/>
      <c r="JBF142"/>
      <c r="JBG142"/>
      <c r="JBH142"/>
      <c r="JBI142"/>
      <c r="JBJ142"/>
      <c r="JBK142"/>
      <c r="JBL142"/>
      <c r="JBM142"/>
      <c r="JBN142"/>
      <c r="JBO142"/>
      <c r="JBP142"/>
      <c r="JBQ142"/>
      <c r="JBR142"/>
      <c r="JBS142"/>
      <c r="JBT142"/>
      <c r="JBU142"/>
      <c r="JBV142"/>
      <c r="JBW142"/>
      <c r="JBX142"/>
      <c r="JBY142"/>
      <c r="JBZ142"/>
      <c r="JCA142"/>
      <c r="JCB142"/>
      <c r="JCC142"/>
      <c r="JCD142"/>
      <c r="JCE142"/>
      <c r="JCF142"/>
      <c r="JCG142"/>
      <c r="JCH142"/>
      <c r="JCI142"/>
      <c r="JCJ142"/>
      <c r="JCK142"/>
      <c r="JCL142"/>
      <c r="JCM142"/>
      <c r="JCN142"/>
      <c r="JCO142"/>
      <c r="JCP142"/>
      <c r="JCQ142"/>
      <c r="JCR142"/>
      <c r="JCS142"/>
      <c r="JCT142"/>
      <c r="JCU142"/>
      <c r="JCV142"/>
      <c r="JCW142"/>
      <c r="JCX142"/>
      <c r="JCY142"/>
      <c r="JCZ142"/>
      <c r="JDA142"/>
      <c r="JDB142"/>
      <c r="JDC142"/>
      <c r="JDD142"/>
      <c r="JDE142"/>
      <c r="JDF142"/>
      <c r="JDG142"/>
      <c r="JDH142"/>
      <c r="JDI142"/>
      <c r="JDJ142"/>
      <c r="JDK142"/>
      <c r="JDL142"/>
      <c r="JDM142"/>
      <c r="JDN142"/>
      <c r="JDO142"/>
      <c r="JDP142"/>
      <c r="JDQ142"/>
      <c r="JDR142"/>
      <c r="JDS142"/>
      <c r="JDT142"/>
      <c r="JDU142"/>
      <c r="JDV142"/>
      <c r="JDW142"/>
      <c r="JDX142"/>
      <c r="JDY142"/>
      <c r="JDZ142"/>
      <c r="JEA142"/>
      <c r="JEB142"/>
      <c r="JEC142"/>
      <c r="JED142"/>
      <c r="JEE142"/>
      <c r="JEF142"/>
      <c r="JEG142"/>
      <c r="JEH142"/>
      <c r="JEI142"/>
      <c r="JEJ142"/>
      <c r="JEK142"/>
      <c r="JEL142"/>
      <c r="JEM142"/>
      <c r="JEN142"/>
      <c r="JEO142"/>
      <c r="JEP142"/>
      <c r="JEQ142"/>
      <c r="JER142"/>
      <c r="JES142"/>
      <c r="JET142"/>
      <c r="JEU142"/>
      <c r="JEV142"/>
      <c r="JEW142"/>
      <c r="JEX142"/>
      <c r="JEY142"/>
      <c r="JEZ142"/>
      <c r="JFA142"/>
      <c r="JFB142"/>
      <c r="JFC142"/>
      <c r="JFD142"/>
      <c r="JFE142"/>
      <c r="JFF142"/>
      <c r="JFG142"/>
      <c r="JFH142"/>
      <c r="JFI142"/>
      <c r="JFJ142"/>
      <c r="JFK142"/>
      <c r="JFL142"/>
      <c r="JFM142"/>
      <c r="JFN142"/>
      <c r="JFO142"/>
      <c r="JFP142"/>
      <c r="JFQ142"/>
      <c r="JFR142"/>
      <c r="JFS142"/>
      <c r="JFT142"/>
      <c r="JFU142"/>
      <c r="JFV142"/>
      <c r="JFW142"/>
      <c r="JFX142"/>
      <c r="JFY142"/>
      <c r="JFZ142"/>
      <c r="JGA142"/>
      <c r="JGB142"/>
      <c r="JGC142"/>
      <c r="JGD142"/>
      <c r="JGE142"/>
      <c r="JGF142"/>
      <c r="JGG142"/>
      <c r="JGH142"/>
      <c r="JGI142"/>
      <c r="JGJ142"/>
      <c r="JGK142"/>
      <c r="JGL142"/>
      <c r="JGM142"/>
      <c r="JGN142"/>
      <c r="JGO142"/>
      <c r="JGP142"/>
      <c r="JGQ142"/>
      <c r="JGR142"/>
      <c r="JGS142"/>
      <c r="JGT142"/>
      <c r="JGU142"/>
      <c r="JGV142"/>
      <c r="JGW142"/>
      <c r="JGX142"/>
      <c r="JGY142"/>
      <c r="JGZ142"/>
      <c r="JHA142"/>
      <c r="JHB142"/>
      <c r="JHC142"/>
      <c r="JHD142"/>
      <c r="JHE142"/>
      <c r="JHF142"/>
      <c r="JHG142"/>
      <c r="JHH142"/>
      <c r="JHI142"/>
      <c r="JHJ142"/>
      <c r="JHK142"/>
      <c r="JHL142"/>
      <c r="JHM142"/>
      <c r="JHN142"/>
      <c r="JHO142"/>
      <c r="JHP142"/>
      <c r="JHQ142"/>
      <c r="JHR142"/>
      <c r="JHS142"/>
      <c r="JHT142"/>
      <c r="JHU142"/>
      <c r="JHV142"/>
      <c r="JHW142"/>
      <c r="JHX142"/>
      <c r="JHY142"/>
      <c r="JHZ142"/>
      <c r="JIA142"/>
      <c r="JIB142"/>
      <c r="JIC142"/>
      <c r="JID142"/>
      <c r="JIE142"/>
      <c r="JIF142"/>
      <c r="JIG142"/>
      <c r="JIH142"/>
      <c r="JII142"/>
      <c r="JIJ142"/>
      <c r="JIK142"/>
      <c r="JIL142"/>
      <c r="JIM142"/>
      <c r="JIN142"/>
      <c r="JIO142"/>
      <c r="JIP142"/>
      <c r="JIQ142"/>
      <c r="JIR142"/>
      <c r="JIS142"/>
      <c r="JIT142"/>
      <c r="JIU142"/>
      <c r="JIV142"/>
      <c r="JIW142"/>
      <c r="JIX142"/>
      <c r="JIY142"/>
      <c r="JIZ142"/>
      <c r="JJA142"/>
      <c r="JJB142"/>
      <c r="JJC142"/>
      <c r="JJD142"/>
      <c r="JJE142"/>
      <c r="JJF142"/>
      <c r="JJG142"/>
      <c r="JJH142"/>
      <c r="JJI142"/>
      <c r="JJJ142"/>
      <c r="JJK142"/>
      <c r="JJL142"/>
      <c r="JJM142"/>
      <c r="JJN142"/>
      <c r="JJO142"/>
      <c r="JJP142"/>
      <c r="JJQ142"/>
      <c r="JJR142"/>
      <c r="JJS142"/>
      <c r="JJT142"/>
      <c r="JJU142"/>
      <c r="JJV142"/>
      <c r="JJW142"/>
      <c r="JJX142"/>
      <c r="JJY142"/>
      <c r="JJZ142"/>
      <c r="JKA142"/>
      <c r="JKB142"/>
      <c r="JKC142"/>
      <c r="JKD142"/>
      <c r="JKE142"/>
      <c r="JKF142"/>
      <c r="JKG142"/>
      <c r="JKH142"/>
      <c r="JKI142"/>
      <c r="JKJ142"/>
      <c r="JKK142"/>
      <c r="JKL142"/>
      <c r="JKM142"/>
      <c r="JKN142"/>
      <c r="JKO142"/>
      <c r="JKP142"/>
      <c r="JKQ142"/>
      <c r="JKR142"/>
      <c r="JKS142"/>
      <c r="JKT142"/>
      <c r="JKU142"/>
      <c r="JKV142"/>
      <c r="JKW142"/>
      <c r="JKX142"/>
      <c r="JKY142"/>
      <c r="JKZ142"/>
      <c r="JLA142"/>
      <c r="JLB142"/>
      <c r="JLC142"/>
      <c r="JLD142"/>
      <c r="JLE142"/>
      <c r="JLF142"/>
      <c r="JLG142"/>
      <c r="JLH142"/>
      <c r="JLI142"/>
      <c r="JLJ142"/>
      <c r="JLK142"/>
      <c r="JLL142"/>
      <c r="JLM142"/>
      <c r="JLN142"/>
      <c r="JLO142"/>
      <c r="JLP142"/>
      <c r="JLQ142"/>
      <c r="JLR142"/>
      <c r="JLS142"/>
      <c r="JLT142"/>
      <c r="JLU142"/>
      <c r="JLV142"/>
      <c r="JLW142"/>
      <c r="JLX142"/>
      <c r="JLY142"/>
      <c r="JLZ142"/>
      <c r="JMA142"/>
      <c r="JMB142"/>
      <c r="JMC142"/>
      <c r="JMD142"/>
      <c r="JME142"/>
      <c r="JMF142"/>
      <c r="JMG142"/>
      <c r="JMH142"/>
      <c r="JMI142"/>
      <c r="JMJ142"/>
      <c r="JMK142"/>
      <c r="JML142"/>
      <c r="JMM142"/>
      <c r="JMN142"/>
      <c r="JMO142"/>
      <c r="JMP142"/>
      <c r="JMQ142"/>
      <c r="JMR142"/>
      <c r="JMS142"/>
      <c r="JMT142"/>
      <c r="JMU142"/>
      <c r="JMV142"/>
      <c r="JMW142"/>
      <c r="JMX142"/>
      <c r="JMY142"/>
      <c r="JMZ142"/>
      <c r="JNA142"/>
      <c r="JNB142"/>
      <c r="JNC142"/>
      <c r="JND142"/>
      <c r="JNE142"/>
      <c r="JNF142"/>
      <c r="JNG142"/>
      <c r="JNH142"/>
      <c r="JNI142"/>
      <c r="JNJ142"/>
      <c r="JNK142"/>
      <c r="JNL142"/>
      <c r="JNM142"/>
      <c r="JNN142"/>
      <c r="JNO142"/>
      <c r="JNP142"/>
      <c r="JNQ142"/>
      <c r="JNR142"/>
      <c r="JNS142"/>
      <c r="JNT142"/>
      <c r="JNU142"/>
      <c r="JNV142"/>
      <c r="JNW142"/>
      <c r="JNX142"/>
      <c r="JNY142"/>
      <c r="JNZ142"/>
      <c r="JOA142"/>
      <c r="JOB142"/>
      <c r="JOC142"/>
      <c r="JOD142"/>
      <c r="JOE142"/>
      <c r="JOF142"/>
      <c r="JOG142"/>
      <c r="JOH142"/>
      <c r="JOI142"/>
      <c r="JOJ142"/>
      <c r="JOK142"/>
      <c r="JOL142"/>
      <c r="JOM142"/>
      <c r="JON142"/>
      <c r="JOO142"/>
      <c r="JOP142"/>
      <c r="JOQ142"/>
      <c r="JOR142"/>
      <c r="JOS142"/>
      <c r="JOT142"/>
      <c r="JOU142"/>
      <c r="JOV142"/>
      <c r="JOW142"/>
      <c r="JOX142"/>
      <c r="JOY142"/>
      <c r="JOZ142"/>
      <c r="JPA142"/>
      <c r="JPB142"/>
      <c r="JPC142"/>
      <c r="JPD142"/>
      <c r="JPE142"/>
      <c r="JPF142"/>
      <c r="JPG142"/>
      <c r="JPH142"/>
      <c r="JPI142"/>
      <c r="JPJ142"/>
      <c r="JPK142"/>
      <c r="JPL142"/>
      <c r="JPM142"/>
      <c r="JPN142"/>
      <c r="JPO142"/>
      <c r="JPP142"/>
      <c r="JPQ142"/>
      <c r="JPR142"/>
      <c r="JPS142"/>
      <c r="JPT142"/>
      <c r="JPU142"/>
      <c r="JPV142"/>
      <c r="JPW142"/>
      <c r="JPX142"/>
      <c r="JPY142"/>
      <c r="JPZ142"/>
      <c r="JQA142"/>
      <c r="JQB142"/>
      <c r="JQC142"/>
      <c r="JQD142"/>
      <c r="JQE142"/>
      <c r="JQF142"/>
      <c r="JQG142"/>
      <c r="JQH142"/>
      <c r="JQI142"/>
      <c r="JQJ142"/>
      <c r="JQK142"/>
      <c r="JQL142"/>
      <c r="JQM142"/>
      <c r="JQN142"/>
      <c r="JQO142"/>
      <c r="JQP142"/>
      <c r="JQQ142"/>
      <c r="JQR142"/>
      <c r="JQS142"/>
      <c r="JQT142"/>
      <c r="JQU142"/>
      <c r="JQV142"/>
      <c r="JQW142"/>
      <c r="JQX142"/>
      <c r="JQY142"/>
      <c r="JQZ142"/>
      <c r="JRA142"/>
      <c r="JRB142"/>
      <c r="JRC142"/>
      <c r="JRD142"/>
      <c r="JRE142"/>
      <c r="JRF142"/>
      <c r="JRG142"/>
      <c r="JRH142"/>
      <c r="JRI142"/>
      <c r="JRJ142"/>
      <c r="JRK142"/>
      <c r="JRL142"/>
      <c r="JRM142"/>
      <c r="JRN142"/>
      <c r="JRO142"/>
      <c r="JRP142"/>
      <c r="JRQ142"/>
      <c r="JRR142"/>
      <c r="JRS142"/>
      <c r="JRT142"/>
      <c r="JRU142"/>
      <c r="JRV142"/>
      <c r="JRW142"/>
      <c r="JRX142"/>
      <c r="JRY142"/>
      <c r="JRZ142"/>
      <c r="JSA142"/>
      <c r="JSB142"/>
      <c r="JSC142"/>
      <c r="JSD142"/>
      <c r="JSE142"/>
      <c r="JSF142"/>
      <c r="JSG142"/>
      <c r="JSH142"/>
      <c r="JSI142"/>
      <c r="JSJ142"/>
      <c r="JSK142"/>
      <c r="JSL142"/>
      <c r="JSM142"/>
      <c r="JSN142"/>
      <c r="JSO142"/>
      <c r="JSP142"/>
      <c r="JSQ142"/>
      <c r="JSR142"/>
      <c r="JSS142"/>
      <c r="JST142"/>
      <c r="JSU142"/>
      <c r="JSV142"/>
      <c r="JSW142"/>
      <c r="JSX142"/>
      <c r="JSY142"/>
      <c r="JSZ142"/>
      <c r="JTA142"/>
      <c r="JTB142"/>
      <c r="JTC142"/>
      <c r="JTD142"/>
      <c r="JTE142"/>
      <c r="JTF142"/>
      <c r="JTG142"/>
      <c r="JTH142"/>
      <c r="JTI142"/>
      <c r="JTJ142"/>
      <c r="JTK142"/>
      <c r="JTL142"/>
      <c r="JTM142"/>
      <c r="JTN142"/>
      <c r="JTO142"/>
      <c r="JTP142"/>
      <c r="JTQ142"/>
      <c r="JTR142"/>
      <c r="JTS142"/>
      <c r="JTT142"/>
      <c r="JTU142"/>
      <c r="JTV142"/>
      <c r="JTW142"/>
      <c r="JTX142"/>
      <c r="JTY142"/>
      <c r="JTZ142"/>
      <c r="JUA142"/>
      <c r="JUB142"/>
      <c r="JUC142"/>
      <c r="JUD142"/>
      <c r="JUE142"/>
      <c r="JUF142"/>
      <c r="JUG142"/>
      <c r="JUH142"/>
      <c r="JUI142"/>
      <c r="JUJ142"/>
      <c r="JUK142"/>
      <c r="JUL142"/>
      <c r="JUM142"/>
      <c r="JUN142"/>
      <c r="JUO142"/>
      <c r="JUP142"/>
      <c r="JUQ142"/>
      <c r="JUR142"/>
      <c r="JUS142"/>
      <c r="JUT142"/>
      <c r="JUU142"/>
      <c r="JUV142"/>
      <c r="JUW142"/>
      <c r="JUX142"/>
      <c r="JUY142"/>
      <c r="JUZ142"/>
      <c r="JVA142"/>
      <c r="JVB142"/>
      <c r="JVC142"/>
      <c r="JVD142"/>
      <c r="JVE142"/>
      <c r="JVF142"/>
      <c r="JVG142"/>
      <c r="JVH142"/>
      <c r="JVI142"/>
      <c r="JVJ142"/>
      <c r="JVK142"/>
      <c r="JVL142"/>
      <c r="JVM142"/>
      <c r="JVN142"/>
      <c r="JVO142"/>
      <c r="JVP142"/>
      <c r="JVQ142"/>
      <c r="JVR142"/>
      <c r="JVS142"/>
      <c r="JVT142"/>
      <c r="JVU142"/>
      <c r="JVV142"/>
      <c r="JVW142"/>
      <c r="JVX142"/>
      <c r="JVY142"/>
      <c r="JVZ142"/>
      <c r="JWA142"/>
      <c r="JWB142"/>
      <c r="JWC142"/>
      <c r="JWD142"/>
      <c r="JWE142"/>
      <c r="JWF142"/>
      <c r="JWG142"/>
      <c r="JWH142"/>
      <c r="JWI142"/>
      <c r="JWJ142"/>
      <c r="JWK142"/>
      <c r="JWL142"/>
      <c r="JWM142"/>
      <c r="JWN142"/>
      <c r="JWO142"/>
      <c r="JWP142"/>
      <c r="JWQ142"/>
      <c r="JWR142"/>
      <c r="JWS142"/>
      <c r="JWT142"/>
      <c r="JWU142"/>
      <c r="JWV142"/>
      <c r="JWW142"/>
      <c r="JWX142"/>
      <c r="JWY142"/>
      <c r="JWZ142"/>
      <c r="JXA142"/>
      <c r="JXB142"/>
      <c r="JXC142"/>
      <c r="JXD142"/>
      <c r="JXE142"/>
      <c r="JXF142"/>
      <c r="JXG142"/>
      <c r="JXH142"/>
      <c r="JXI142"/>
      <c r="JXJ142"/>
      <c r="JXK142"/>
      <c r="JXL142"/>
      <c r="JXM142"/>
      <c r="JXN142"/>
      <c r="JXO142"/>
      <c r="JXP142"/>
      <c r="JXQ142"/>
      <c r="JXR142"/>
      <c r="JXS142"/>
      <c r="JXT142"/>
      <c r="JXU142"/>
      <c r="JXV142"/>
      <c r="JXW142"/>
      <c r="JXX142"/>
      <c r="JXY142"/>
      <c r="JXZ142"/>
      <c r="JYA142"/>
      <c r="JYB142"/>
      <c r="JYC142"/>
      <c r="JYD142"/>
      <c r="JYE142"/>
      <c r="JYF142"/>
      <c r="JYG142"/>
      <c r="JYH142"/>
      <c r="JYI142"/>
      <c r="JYJ142"/>
      <c r="JYK142"/>
      <c r="JYL142"/>
      <c r="JYM142"/>
      <c r="JYN142"/>
      <c r="JYO142"/>
      <c r="JYP142"/>
      <c r="JYQ142"/>
      <c r="JYR142"/>
      <c r="JYS142"/>
      <c r="JYT142"/>
      <c r="JYU142"/>
      <c r="JYV142"/>
      <c r="JYW142"/>
      <c r="JYX142"/>
      <c r="JYY142"/>
      <c r="JYZ142"/>
      <c r="JZA142"/>
      <c r="JZB142"/>
      <c r="JZC142"/>
      <c r="JZD142"/>
      <c r="JZE142"/>
      <c r="JZF142"/>
      <c r="JZG142"/>
      <c r="JZH142"/>
      <c r="JZI142"/>
      <c r="JZJ142"/>
      <c r="JZK142"/>
      <c r="JZL142"/>
      <c r="JZM142"/>
      <c r="JZN142"/>
      <c r="JZO142"/>
      <c r="JZP142"/>
      <c r="JZQ142"/>
      <c r="JZR142"/>
      <c r="JZS142"/>
      <c r="JZT142"/>
      <c r="JZU142"/>
      <c r="JZV142"/>
      <c r="JZW142"/>
      <c r="JZX142"/>
      <c r="JZY142"/>
      <c r="JZZ142"/>
      <c r="KAA142"/>
      <c r="KAB142"/>
      <c r="KAC142"/>
      <c r="KAD142"/>
      <c r="KAE142"/>
      <c r="KAF142"/>
      <c r="KAG142"/>
      <c r="KAH142"/>
      <c r="KAI142"/>
      <c r="KAJ142"/>
      <c r="KAK142"/>
      <c r="KAL142"/>
      <c r="KAM142"/>
      <c r="KAN142"/>
      <c r="KAO142"/>
      <c r="KAP142"/>
      <c r="KAQ142"/>
      <c r="KAR142"/>
      <c r="KAS142"/>
      <c r="KAT142"/>
      <c r="KAU142"/>
      <c r="KAV142"/>
      <c r="KAW142"/>
      <c r="KAX142"/>
      <c r="KAY142"/>
      <c r="KAZ142"/>
      <c r="KBA142"/>
      <c r="KBB142"/>
      <c r="KBC142"/>
      <c r="KBD142"/>
      <c r="KBE142"/>
      <c r="KBF142"/>
      <c r="KBG142"/>
      <c r="KBH142"/>
      <c r="KBI142"/>
      <c r="KBJ142"/>
      <c r="KBK142"/>
      <c r="KBL142"/>
      <c r="KBM142"/>
      <c r="KBN142"/>
      <c r="KBO142"/>
      <c r="KBP142"/>
      <c r="KBQ142"/>
      <c r="KBR142"/>
      <c r="KBS142"/>
      <c r="KBT142"/>
      <c r="KBU142"/>
      <c r="KBV142"/>
      <c r="KBW142"/>
      <c r="KBX142"/>
      <c r="KBY142"/>
      <c r="KBZ142"/>
      <c r="KCA142"/>
      <c r="KCB142"/>
      <c r="KCC142"/>
      <c r="KCD142"/>
      <c r="KCE142"/>
      <c r="KCF142"/>
      <c r="KCG142"/>
      <c r="KCH142"/>
      <c r="KCI142"/>
      <c r="KCJ142"/>
      <c r="KCK142"/>
      <c r="KCL142"/>
      <c r="KCM142"/>
      <c r="KCN142"/>
      <c r="KCO142"/>
      <c r="KCP142"/>
      <c r="KCQ142"/>
      <c r="KCR142"/>
      <c r="KCS142"/>
      <c r="KCT142"/>
      <c r="KCU142"/>
      <c r="KCV142"/>
      <c r="KCW142"/>
      <c r="KCX142"/>
      <c r="KCY142"/>
      <c r="KCZ142"/>
      <c r="KDA142"/>
      <c r="KDB142"/>
      <c r="KDC142"/>
      <c r="KDD142"/>
      <c r="KDE142"/>
      <c r="KDF142"/>
      <c r="KDG142"/>
      <c r="KDH142"/>
      <c r="KDI142"/>
      <c r="KDJ142"/>
      <c r="KDK142"/>
      <c r="KDL142"/>
      <c r="KDM142"/>
      <c r="KDN142"/>
      <c r="KDO142"/>
      <c r="KDP142"/>
      <c r="KDQ142"/>
      <c r="KDR142"/>
      <c r="KDS142"/>
      <c r="KDT142"/>
      <c r="KDU142"/>
      <c r="KDV142"/>
      <c r="KDW142"/>
      <c r="KDX142"/>
      <c r="KDY142"/>
      <c r="KDZ142"/>
      <c r="KEA142"/>
      <c r="KEB142"/>
      <c r="KEC142"/>
      <c r="KED142"/>
      <c r="KEE142"/>
      <c r="KEF142"/>
      <c r="KEG142"/>
      <c r="KEH142"/>
      <c r="KEI142"/>
      <c r="KEJ142"/>
      <c r="KEK142"/>
      <c r="KEL142"/>
      <c r="KEM142"/>
      <c r="KEN142"/>
      <c r="KEO142"/>
      <c r="KEP142"/>
      <c r="KEQ142"/>
      <c r="KER142"/>
      <c r="KES142"/>
      <c r="KET142"/>
      <c r="KEU142"/>
      <c r="KEV142"/>
      <c r="KEW142"/>
      <c r="KEX142"/>
      <c r="KEY142"/>
      <c r="KEZ142"/>
      <c r="KFA142"/>
      <c r="KFB142"/>
      <c r="KFC142"/>
      <c r="KFD142"/>
      <c r="KFE142"/>
      <c r="KFF142"/>
      <c r="KFG142"/>
      <c r="KFH142"/>
      <c r="KFI142"/>
      <c r="KFJ142"/>
      <c r="KFK142"/>
      <c r="KFL142"/>
      <c r="KFM142"/>
      <c r="KFN142"/>
      <c r="KFO142"/>
      <c r="KFP142"/>
      <c r="KFQ142"/>
      <c r="KFR142"/>
      <c r="KFS142"/>
      <c r="KFT142"/>
      <c r="KFU142"/>
      <c r="KFV142"/>
      <c r="KFW142"/>
      <c r="KFX142"/>
      <c r="KFY142"/>
      <c r="KFZ142"/>
      <c r="KGA142"/>
      <c r="KGB142"/>
      <c r="KGC142"/>
      <c r="KGD142"/>
      <c r="KGE142"/>
      <c r="KGF142"/>
      <c r="KGG142"/>
      <c r="KGH142"/>
      <c r="KGI142"/>
      <c r="KGJ142"/>
      <c r="KGK142"/>
      <c r="KGL142"/>
      <c r="KGM142"/>
      <c r="KGN142"/>
      <c r="KGO142"/>
      <c r="KGP142"/>
      <c r="KGQ142"/>
      <c r="KGR142"/>
      <c r="KGS142"/>
      <c r="KGT142"/>
      <c r="KGU142"/>
      <c r="KGV142"/>
      <c r="KGW142"/>
      <c r="KGX142"/>
      <c r="KGY142"/>
      <c r="KGZ142"/>
      <c r="KHA142"/>
      <c r="KHB142"/>
      <c r="KHC142"/>
      <c r="KHD142"/>
      <c r="KHE142"/>
      <c r="KHF142"/>
      <c r="KHG142"/>
      <c r="KHH142"/>
      <c r="KHI142"/>
      <c r="KHJ142"/>
      <c r="KHK142"/>
      <c r="KHL142"/>
      <c r="KHM142"/>
      <c r="KHN142"/>
      <c r="KHO142"/>
      <c r="KHP142"/>
      <c r="KHQ142"/>
      <c r="KHR142"/>
      <c r="KHS142"/>
      <c r="KHT142"/>
      <c r="KHU142"/>
      <c r="KHV142"/>
      <c r="KHW142"/>
      <c r="KHX142"/>
      <c r="KHY142"/>
      <c r="KHZ142"/>
      <c r="KIA142"/>
      <c r="KIB142"/>
      <c r="KIC142"/>
      <c r="KID142"/>
      <c r="KIE142"/>
      <c r="KIF142"/>
      <c r="KIG142"/>
      <c r="KIH142"/>
      <c r="KII142"/>
      <c r="KIJ142"/>
      <c r="KIK142"/>
      <c r="KIL142"/>
      <c r="KIM142"/>
      <c r="KIN142"/>
      <c r="KIO142"/>
      <c r="KIP142"/>
      <c r="KIQ142"/>
      <c r="KIR142"/>
      <c r="KIS142"/>
      <c r="KIT142"/>
      <c r="KIU142"/>
      <c r="KIV142"/>
      <c r="KIW142"/>
      <c r="KIX142"/>
      <c r="KIY142"/>
      <c r="KIZ142"/>
      <c r="KJA142"/>
      <c r="KJB142"/>
      <c r="KJC142"/>
      <c r="KJD142"/>
      <c r="KJE142"/>
      <c r="KJF142"/>
      <c r="KJG142"/>
      <c r="KJH142"/>
      <c r="KJI142"/>
      <c r="KJJ142"/>
      <c r="KJK142"/>
      <c r="KJL142"/>
      <c r="KJM142"/>
      <c r="KJN142"/>
      <c r="KJO142"/>
      <c r="KJP142"/>
      <c r="KJQ142"/>
      <c r="KJR142"/>
      <c r="KJS142"/>
      <c r="KJT142"/>
      <c r="KJU142"/>
      <c r="KJV142"/>
      <c r="KJW142"/>
      <c r="KJX142"/>
      <c r="KJY142"/>
      <c r="KJZ142"/>
      <c r="KKA142"/>
      <c r="KKB142"/>
      <c r="KKC142"/>
      <c r="KKD142"/>
      <c r="KKE142"/>
      <c r="KKF142"/>
      <c r="KKG142"/>
      <c r="KKH142"/>
      <c r="KKI142"/>
      <c r="KKJ142"/>
      <c r="KKK142"/>
      <c r="KKL142"/>
      <c r="KKM142"/>
      <c r="KKN142"/>
      <c r="KKO142"/>
      <c r="KKP142"/>
      <c r="KKQ142"/>
      <c r="KKR142"/>
      <c r="KKS142"/>
      <c r="KKT142"/>
      <c r="KKU142"/>
      <c r="KKV142"/>
      <c r="KKW142"/>
      <c r="KKX142"/>
      <c r="KKY142"/>
      <c r="KKZ142"/>
      <c r="KLA142"/>
      <c r="KLB142"/>
      <c r="KLC142"/>
      <c r="KLD142"/>
      <c r="KLE142"/>
      <c r="KLF142"/>
      <c r="KLG142"/>
      <c r="KLH142"/>
      <c r="KLI142"/>
      <c r="KLJ142"/>
      <c r="KLK142"/>
      <c r="KLL142"/>
      <c r="KLM142"/>
      <c r="KLN142"/>
      <c r="KLO142"/>
      <c r="KLP142"/>
      <c r="KLQ142"/>
      <c r="KLR142"/>
      <c r="KLS142"/>
      <c r="KLT142"/>
      <c r="KLU142"/>
      <c r="KLV142"/>
      <c r="KLW142"/>
      <c r="KLX142"/>
      <c r="KLY142"/>
      <c r="KLZ142"/>
      <c r="KMA142"/>
      <c r="KMB142"/>
      <c r="KMC142"/>
      <c r="KMD142"/>
      <c r="KME142"/>
      <c r="KMF142"/>
      <c r="KMG142"/>
      <c r="KMH142"/>
      <c r="KMI142"/>
      <c r="KMJ142"/>
      <c r="KMK142"/>
      <c r="KML142"/>
      <c r="KMM142"/>
      <c r="KMN142"/>
      <c r="KMO142"/>
      <c r="KMP142"/>
      <c r="KMQ142"/>
      <c r="KMR142"/>
      <c r="KMS142"/>
      <c r="KMT142"/>
      <c r="KMU142"/>
      <c r="KMV142"/>
      <c r="KMW142"/>
      <c r="KMX142"/>
      <c r="KMY142"/>
      <c r="KMZ142"/>
      <c r="KNA142"/>
      <c r="KNB142"/>
      <c r="KNC142"/>
      <c r="KND142"/>
      <c r="KNE142"/>
      <c r="KNF142"/>
      <c r="KNG142"/>
      <c r="KNH142"/>
      <c r="KNI142"/>
      <c r="KNJ142"/>
      <c r="KNK142"/>
      <c r="KNL142"/>
      <c r="KNM142"/>
      <c r="KNN142"/>
      <c r="KNO142"/>
      <c r="KNP142"/>
      <c r="KNQ142"/>
      <c r="KNR142"/>
      <c r="KNS142"/>
      <c r="KNT142"/>
      <c r="KNU142"/>
      <c r="KNV142"/>
      <c r="KNW142"/>
      <c r="KNX142"/>
      <c r="KNY142"/>
      <c r="KNZ142"/>
      <c r="KOA142"/>
      <c r="KOB142"/>
      <c r="KOC142"/>
      <c r="KOD142"/>
      <c r="KOE142"/>
      <c r="KOF142"/>
      <c r="KOG142"/>
      <c r="KOH142"/>
      <c r="KOI142"/>
      <c r="KOJ142"/>
      <c r="KOK142"/>
      <c r="KOL142"/>
      <c r="KOM142"/>
      <c r="KON142"/>
      <c r="KOO142"/>
      <c r="KOP142"/>
      <c r="KOQ142"/>
      <c r="KOR142"/>
      <c r="KOS142"/>
      <c r="KOT142"/>
      <c r="KOU142"/>
      <c r="KOV142"/>
      <c r="KOW142"/>
      <c r="KOX142"/>
      <c r="KOY142"/>
      <c r="KOZ142"/>
      <c r="KPA142"/>
      <c r="KPB142"/>
      <c r="KPC142"/>
      <c r="KPD142"/>
      <c r="KPE142"/>
      <c r="KPF142"/>
      <c r="KPG142"/>
      <c r="KPH142"/>
      <c r="KPI142"/>
      <c r="KPJ142"/>
      <c r="KPK142"/>
      <c r="KPL142"/>
      <c r="KPM142"/>
      <c r="KPN142"/>
      <c r="KPO142"/>
      <c r="KPP142"/>
      <c r="KPQ142"/>
      <c r="KPR142"/>
      <c r="KPS142"/>
      <c r="KPT142"/>
      <c r="KPU142"/>
      <c r="KPV142"/>
      <c r="KPW142"/>
      <c r="KPX142"/>
      <c r="KPY142"/>
      <c r="KPZ142"/>
      <c r="KQA142"/>
      <c r="KQB142"/>
      <c r="KQC142"/>
      <c r="KQD142"/>
      <c r="KQE142"/>
      <c r="KQF142"/>
      <c r="KQG142"/>
      <c r="KQH142"/>
      <c r="KQI142"/>
      <c r="KQJ142"/>
      <c r="KQK142"/>
      <c r="KQL142"/>
      <c r="KQM142"/>
      <c r="KQN142"/>
      <c r="KQO142"/>
      <c r="KQP142"/>
      <c r="KQQ142"/>
      <c r="KQR142"/>
      <c r="KQS142"/>
      <c r="KQT142"/>
      <c r="KQU142"/>
      <c r="KQV142"/>
      <c r="KQW142"/>
      <c r="KQX142"/>
      <c r="KQY142"/>
      <c r="KQZ142"/>
      <c r="KRA142"/>
      <c r="KRB142"/>
      <c r="KRC142"/>
      <c r="KRD142"/>
      <c r="KRE142"/>
      <c r="KRF142"/>
      <c r="KRG142"/>
      <c r="KRH142"/>
      <c r="KRI142"/>
      <c r="KRJ142"/>
      <c r="KRK142"/>
      <c r="KRL142"/>
      <c r="KRM142"/>
      <c r="KRN142"/>
      <c r="KRO142"/>
      <c r="KRP142"/>
      <c r="KRQ142"/>
      <c r="KRR142"/>
      <c r="KRS142"/>
      <c r="KRT142"/>
      <c r="KRU142"/>
      <c r="KRV142"/>
      <c r="KRW142"/>
      <c r="KRX142"/>
      <c r="KRY142"/>
      <c r="KRZ142"/>
      <c r="KSA142"/>
      <c r="KSB142"/>
      <c r="KSC142"/>
      <c r="KSD142"/>
      <c r="KSE142"/>
      <c r="KSF142"/>
      <c r="KSG142"/>
      <c r="KSH142"/>
      <c r="KSI142"/>
      <c r="KSJ142"/>
      <c r="KSK142"/>
      <c r="KSL142"/>
      <c r="KSM142"/>
      <c r="KSN142"/>
      <c r="KSO142"/>
      <c r="KSP142"/>
      <c r="KSQ142"/>
      <c r="KSR142"/>
      <c r="KSS142"/>
      <c r="KST142"/>
      <c r="KSU142"/>
      <c r="KSV142"/>
      <c r="KSW142"/>
      <c r="KSX142"/>
      <c r="KSY142"/>
      <c r="KSZ142"/>
      <c r="KTA142"/>
      <c r="KTB142"/>
      <c r="KTC142"/>
      <c r="KTD142"/>
      <c r="KTE142"/>
      <c r="KTF142"/>
      <c r="KTG142"/>
      <c r="KTH142"/>
      <c r="KTI142"/>
      <c r="KTJ142"/>
      <c r="KTK142"/>
      <c r="KTL142"/>
      <c r="KTM142"/>
      <c r="KTN142"/>
      <c r="KTO142"/>
      <c r="KTP142"/>
      <c r="KTQ142"/>
      <c r="KTR142"/>
      <c r="KTS142"/>
      <c r="KTT142"/>
      <c r="KTU142"/>
      <c r="KTV142"/>
      <c r="KTW142"/>
      <c r="KTX142"/>
      <c r="KTY142"/>
      <c r="KTZ142"/>
      <c r="KUA142"/>
      <c r="KUB142"/>
      <c r="KUC142"/>
      <c r="KUD142"/>
      <c r="KUE142"/>
      <c r="KUF142"/>
      <c r="KUG142"/>
      <c r="KUH142"/>
      <c r="KUI142"/>
      <c r="KUJ142"/>
      <c r="KUK142"/>
      <c r="KUL142"/>
      <c r="KUM142"/>
      <c r="KUN142"/>
      <c r="KUO142"/>
      <c r="KUP142"/>
      <c r="KUQ142"/>
      <c r="KUR142"/>
      <c r="KUS142"/>
      <c r="KUT142"/>
      <c r="KUU142"/>
      <c r="KUV142"/>
      <c r="KUW142"/>
      <c r="KUX142"/>
      <c r="KUY142"/>
      <c r="KUZ142"/>
      <c r="KVA142"/>
      <c r="KVB142"/>
      <c r="KVC142"/>
      <c r="KVD142"/>
      <c r="KVE142"/>
      <c r="KVF142"/>
      <c r="KVG142"/>
      <c r="KVH142"/>
      <c r="KVI142"/>
      <c r="KVJ142"/>
      <c r="KVK142"/>
      <c r="KVL142"/>
      <c r="KVM142"/>
      <c r="KVN142"/>
      <c r="KVO142"/>
      <c r="KVP142"/>
      <c r="KVQ142"/>
      <c r="KVR142"/>
      <c r="KVS142"/>
      <c r="KVT142"/>
      <c r="KVU142"/>
      <c r="KVV142"/>
      <c r="KVW142"/>
      <c r="KVX142"/>
      <c r="KVY142"/>
      <c r="KVZ142"/>
      <c r="KWA142"/>
      <c r="KWB142"/>
      <c r="KWC142"/>
      <c r="KWD142"/>
      <c r="KWE142"/>
      <c r="KWF142"/>
      <c r="KWG142"/>
      <c r="KWH142"/>
      <c r="KWI142"/>
      <c r="KWJ142"/>
      <c r="KWK142"/>
      <c r="KWL142"/>
      <c r="KWM142"/>
      <c r="KWN142"/>
      <c r="KWO142"/>
      <c r="KWP142"/>
      <c r="KWQ142"/>
      <c r="KWR142"/>
      <c r="KWS142"/>
      <c r="KWT142"/>
      <c r="KWU142"/>
      <c r="KWV142"/>
      <c r="KWW142"/>
      <c r="KWX142"/>
      <c r="KWY142"/>
      <c r="KWZ142"/>
      <c r="KXA142"/>
      <c r="KXB142"/>
      <c r="KXC142"/>
      <c r="KXD142"/>
      <c r="KXE142"/>
      <c r="KXF142"/>
      <c r="KXG142"/>
      <c r="KXH142"/>
      <c r="KXI142"/>
      <c r="KXJ142"/>
      <c r="KXK142"/>
      <c r="KXL142"/>
      <c r="KXM142"/>
      <c r="KXN142"/>
      <c r="KXO142"/>
      <c r="KXP142"/>
      <c r="KXQ142"/>
      <c r="KXR142"/>
      <c r="KXS142"/>
      <c r="KXT142"/>
      <c r="KXU142"/>
      <c r="KXV142"/>
      <c r="KXW142"/>
      <c r="KXX142"/>
      <c r="KXY142"/>
      <c r="KXZ142"/>
      <c r="KYA142"/>
      <c r="KYB142"/>
      <c r="KYC142"/>
      <c r="KYD142"/>
      <c r="KYE142"/>
      <c r="KYF142"/>
      <c r="KYG142"/>
      <c r="KYH142"/>
      <c r="KYI142"/>
      <c r="KYJ142"/>
      <c r="KYK142"/>
      <c r="KYL142"/>
      <c r="KYM142"/>
      <c r="KYN142"/>
      <c r="KYO142"/>
      <c r="KYP142"/>
      <c r="KYQ142"/>
      <c r="KYR142"/>
      <c r="KYS142"/>
      <c r="KYT142"/>
      <c r="KYU142"/>
      <c r="KYV142"/>
      <c r="KYW142"/>
      <c r="KYX142"/>
      <c r="KYY142"/>
      <c r="KYZ142"/>
      <c r="KZA142"/>
      <c r="KZB142"/>
      <c r="KZC142"/>
      <c r="KZD142"/>
      <c r="KZE142"/>
      <c r="KZF142"/>
      <c r="KZG142"/>
      <c r="KZH142"/>
      <c r="KZI142"/>
      <c r="KZJ142"/>
      <c r="KZK142"/>
      <c r="KZL142"/>
      <c r="KZM142"/>
      <c r="KZN142"/>
      <c r="KZO142"/>
      <c r="KZP142"/>
      <c r="KZQ142"/>
      <c r="KZR142"/>
      <c r="KZS142"/>
      <c r="KZT142"/>
      <c r="KZU142"/>
      <c r="KZV142"/>
      <c r="KZW142"/>
      <c r="KZX142"/>
      <c r="KZY142"/>
      <c r="KZZ142"/>
      <c r="LAA142"/>
      <c r="LAB142"/>
      <c r="LAC142"/>
      <c r="LAD142"/>
      <c r="LAE142"/>
      <c r="LAF142"/>
      <c r="LAG142"/>
      <c r="LAH142"/>
      <c r="LAI142"/>
      <c r="LAJ142"/>
      <c r="LAK142"/>
      <c r="LAL142"/>
      <c r="LAM142"/>
      <c r="LAN142"/>
      <c r="LAO142"/>
      <c r="LAP142"/>
      <c r="LAQ142"/>
      <c r="LAR142"/>
      <c r="LAS142"/>
      <c r="LAT142"/>
      <c r="LAU142"/>
      <c r="LAV142"/>
      <c r="LAW142"/>
      <c r="LAX142"/>
      <c r="LAY142"/>
      <c r="LAZ142"/>
      <c r="LBA142"/>
      <c r="LBB142"/>
      <c r="LBC142"/>
      <c r="LBD142"/>
      <c r="LBE142"/>
      <c r="LBF142"/>
      <c r="LBG142"/>
      <c r="LBH142"/>
      <c r="LBI142"/>
      <c r="LBJ142"/>
      <c r="LBK142"/>
      <c r="LBL142"/>
      <c r="LBM142"/>
      <c r="LBN142"/>
      <c r="LBO142"/>
      <c r="LBP142"/>
      <c r="LBQ142"/>
      <c r="LBR142"/>
      <c r="LBS142"/>
      <c r="LBT142"/>
      <c r="LBU142"/>
      <c r="LBV142"/>
      <c r="LBW142"/>
      <c r="LBX142"/>
      <c r="LBY142"/>
      <c r="LBZ142"/>
      <c r="LCA142"/>
      <c r="LCB142"/>
      <c r="LCC142"/>
      <c r="LCD142"/>
      <c r="LCE142"/>
      <c r="LCF142"/>
      <c r="LCG142"/>
      <c r="LCH142"/>
      <c r="LCI142"/>
      <c r="LCJ142"/>
      <c r="LCK142"/>
      <c r="LCL142"/>
      <c r="LCM142"/>
      <c r="LCN142"/>
      <c r="LCO142"/>
      <c r="LCP142"/>
      <c r="LCQ142"/>
      <c r="LCR142"/>
      <c r="LCS142"/>
      <c r="LCT142"/>
      <c r="LCU142"/>
      <c r="LCV142"/>
      <c r="LCW142"/>
      <c r="LCX142"/>
      <c r="LCY142"/>
      <c r="LCZ142"/>
      <c r="LDA142"/>
      <c r="LDB142"/>
      <c r="LDC142"/>
      <c r="LDD142"/>
      <c r="LDE142"/>
      <c r="LDF142"/>
      <c r="LDG142"/>
      <c r="LDH142"/>
      <c r="LDI142"/>
      <c r="LDJ142"/>
      <c r="LDK142"/>
      <c r="LDL142"/>
      <c r="LDM142"/>
      <c r="LDN142"/>
      <c r="LDO142"/>
      <c r="LDP142"/>
      <c r="LDQ142"/>
      <c r="LDR142"/>
      <c r="LDS142"/>
      <c r="LDT142"/>
      <c r="LDU142"/>
      <c r="LDV142"/>
      <c r="LDW142"/>
      <c r="LDX142"/>
      <c r="LDY142"/>
      <c r="LDZ142"/>
      <c r="LEA142"/>
      <c r="LEB142"/>
      <c r="LEC142"/>
      <c r="LED142"/>
      <c r="LEE142"/>
      <c r="LEF142"/>
      <c r="LEG142"/>
      <c r="LEH142"/>
      <c r="LEI142"/>
      <c r="LEJ142"/>
      <c r="LEK142"/>
      <c r="LEL142"/>
      <c r="LEM142"/>
      <c r="LEN142"/>
      <c r="LEO142"/>
      <c r="LEP142"/>
      <c r="LEQ142"/>
      <c r="LER142"/>
      <c r="LES142"/>
      <c r="LET142"/>
      <c r="LEU142"/>
      <c r="LEV142"/>
      <c r="LEW142"/>
      <c r="LEX142"/>
      <c r="LEY142"/>
      <c r="LEZ142"/>
      <c r="LFA142"/>
      <c r="LFB142"/>
      <c r="LFC142"/>
      <c r="LFD142"/>
      <c r="LFE142"/>
      <c r="LFF142"/>
      <c r="LFG142"/>
      <c r="LFH142"/>
      <c r="LFI142"/>
      <c r="LFJ142"/>
      <c r="LFK142"/>
      <c r="LFL142"/>
      <c r="LFM142"/>
      <c r="LFN142"/>
      <c r="LFO142"/>
      <c r="LFP142"/>
      <c r="LFQ142"/>
      <c r="LFR142"/>
      <c r="LFS142"/>
      <c r="LFT142"/>
      <c r="LFU142"/>
      <c r="LFV142"/>
      <c r="LFW142"/>
      <c r="LFX142"/>
      <c r="LFY142"/>
      <c r="LFZ142"/>
      <c r="LGA142"/>
      <c r="LGB142"/>
      <c r="LGC142"/>
      <c r="LGD142"/>
      <c r="LGE142"/>
      <c r="LGF142"/>
      <c r="LGG142"/>
      <c r="LGH142"/>
      <c r="LGI142"/>
      <c r="LGJ142"/>
      <c r="LGK142"/>
      <c r="LGL142"/>
      <c r="LGM142"/>
      <c r="LGN142"/>
      <c r="LGO142"/>
      <c r="LGP142"/>
      <c r="LGQ142"/>
      <c r="LGR142"/>
      <c r="LGS142"/>
      <c r="LGT142"/>
      <c r="LGU142"/>
      <c r="LGV142"/>
      <c r="LGW142"/>
      <c r="LGX142"/>
      <c r="LGY142"/>
      <c r="LGZ142"/>
      <c r="LHA142"/>
      <c r="LHB142"/>
      <c r="LHC142"/>
      <c r="LHD142"/>
      <c r="LHE142"/>
      <c r="LHF142"/>
      <c r="LHG142"/>
      <c r="LHH142"/>
      <c r="LHI142"/>
      <c r="LHJ142"/>
      <c r="LHK142"/>
      <c r="LHL142"/>
      <c r="LHM142"/>
      <c r="LHN142"/>
      <c r="LHO142"/>
      <c r="LHP142"/>
      <c r="LHQ142"/>
      <c r="LHR142"/>
      <c r="LHS142"/>
      <c r="LHT142"/>
      <c r="LHU142"/>
      <c r="LHV142"/>
      <c r="LHW142"/>
      <c r="LHX142"/>
      <c r="LHY142"/>
      <c r="LHZ142"/>
      <c r="LIA142"/>
      <c r="LIB142"/>
      <c r="LIC142"/>
      <c r="LID142"/>
      <c r="LIE142"/>
      <c r="LIF142"/>
      <c r="LIG142"/>
      <c r="LIH142"/>
      <c r="LII142"/>
      <c r="LIJ142"/>
      <c r="LIK142"/>
      <c r="LIL142"/>
      <c r="LIM142"/>
      <c r="LIN142"/>
      <c r="LIO142"/>
      <c r="LIP142"/>
      <c r="LIQ142"/>
      <c r="LIR142"/>
      <c r="LIS142"/>
      <c r="LIT142"/>
      <c r="LIU142"/>
      <c r="LIV142"/>
      <c r="LIW142"/>
      <c r="LIX142"/>
      <c r="LIY142"/>
      <c r="LIZ142"/>
      <c r="LJA142"/>
      <c r="LJB142"/>
      <c r="LJC142"/>
      <c r="LJD142"/>
      <c r="LJE142"/>
      <c r="LJF142"/>
      <c r="LJG142"/>
      <c r="LJH142"/>
      <c r="LJI142"/>
      <c r="LJJ142"/>
      <c r="LJK142"/>
      <c r="LJL142"/>
      <c r="LJM142"/>
      <c r="LJN142"/>
      <c r="LJO142"/>
      <c r="LJP142"/>
      <c r="LJQ142"/>
      <c r="LJR142"/>
      <c r="LJS142"/>
      <c r="LJT142"/>
      <c r="LJU142"/>
      <c r="LJV142"/>
      <c r="LJW142"/>
      <c r="LJX142"/>
      <c r="LJY142"/>
      <c r="LJZ142"/>
      <c r="LKA142"/>
      <c r="LKB142"/>
      <c r="LKC142"/>
      <c r="LKD142"/>
      <c r="LKE142"/>
      <c r="LKF142"/>
      <c r="LKG142"/>
      <c r="LKH142"/>
      <c r="LKI142"/>
      <c r="LKJ142"/>
      <c r="LKK142"/>
      <c r="LKL142"/>
      <c r="LKM142"/>
      <c r="LKN142"/>
      <c r="LKO142"/>
      <c r="LKP142"/>
      <c r="LKQ142"/>
      <c r="LKR142"/>
      <c r="LKS142"/>
      <c r="LKT142"/>
      <c r="LKU142"/>
      <c r="LKV142"/>
      <c r="LKW142"/>
      <c r="LKX142"/>
      <c r="LKY142"/>
      <c r="LKZ142"/>
      <c r="LLA142"/>
      <c r="LLB142"/>
      <c r="LLC142"/>
      <c r="LLD142"/>
      <c r="LLE142"/>
      <c r="LLF142"/>
      <c r="LLG142"/>
      <c r="LLH142"/>
      <c r="LLI142"/>
      <c r="LLJ142"/>
      <c r="LLK142"/>
      <c r="LLL142"/>
      <c r="LLM142"/>
      <c r="LLN142"/>
      <c r="LLO142"/>
      <c r="LLP142"/>
      <c r="LLQ142"/>
      <c r="LLR142"/>
      <c r="LLS142"/>
      <c r="LLT142"/>
      <c r="LLU142"/>
      <c r="LLV142"/>
      <c r="LLW142"/>
      <c r="LLX142"/>
      <c r="LLY142"/>
      <c r="LLZ142"/>
      <c r="LMA142"/>
      <c r="LMB142"/>
      <c r="LMC142"/>
      <c r="LMD142"/>
      <c r="LME142"/>
      <c r="LMF142"/>
      <c r="LMG142"/>
      <c r="LMH142"/>
      <c r="LMI142"/>
      <c r="LMJ142"/>
      <c r="LMK142"/>
      <c r="LML142"/>
      <c r="LMM142"/>
      <c r="LMN142"/>
      <c r="LMO142"/>
      <c r="LMP142"/>
      <c r="LMQ142"/>
      <c r="LMR142"/>
      <c r="LMS142"/>
      <c r="LMT142"/>
      <c r="LMU142"/>
      <c r="LMV142"/>
      <c r="LMW142"/>
      <c r="LMX142"/>
      <c r="LMY142"/>
      <c r="LMZ142"/>
      <c r="LNA142"/>
      <c r="LNB142"/>
      <c r="LNC142"/>
      <c r="LND142"/>
      <c r="LNE142"/>
      <c r="LNF142"/>
      <c r="LNG142"/>
      <c r="LNH142"/>
      <c r="LNI142"/>
      <c r="LNJ142"/>
      <c r="LNK142"/>
      <c r="LNL142"/>
      <c r="LNM142"/>
      <c r="LNN142"/>
      <c r="LNO142"/>
      <c r="LNP142"/>
      <c r="LNQ142"/>
      <c r="LNR142"/>
      <c r="LNS142"/>
      <c r="LNT142"/>
      <c r="LNU142"/>
      <c r="LNV142"/>
      <c r="LNW142"/>
      <c r="LNX142"/>
      <c r="LNY142"/>
      <c r="LNZ142"/>
      <c r="LOA142"/>
      <c r="LOB142"/>
      <c r="LOC142"/>
      <c r="LOD142"/>
      <c r="LOE142"/>
      <c r="LOF142"/>
      <c r="LOG142"/>
      <c r="LOH142"/>
      <c r="LOI142"/>
      <c r="LOJ142"/>
      <c r="LOK142"/>
      <c r="LOL142"/>
      <c r="LOM142"/>
      <c r="LON142"/>
      <c r="LOO142"/>
      <c r="LOP142"/>
      <c r="LOQ142"/>
      <c r="LOR142"/>
      <c r="LOS142"/>
      <c r="LOT142"/>
      <c r="LOU142"/>
      <c r="LOV142"/>
      <c r="LOW142"/>
      <c r="LOX142"/>
      <c r="LOY142"/>
      <c r="LOZ142"/>
      <c r="LPA142"/>
      <c r="LPB142"/>
      <c r="LPC142"/>
      <c r="LPD142"/>
      <c r="LPE142"/>
      <c r="LPF142"/>
      <c r="LPG142"/>
      <c r="LPH142"/>
      <c r="LPI142"/>
      <c r="LPJ142"/>
      <c r="LPK142"/>
      <c r="LPL142"/>
      <c r="LPM142"/>
      <c r="LPN142"/>
      <c r="LPO142"/>
      <c r="LPP142"/>
      <c r="LPQ142"/>
      <c r="LPR142"/>
      <c r="LPS142"/>
      <c r="LPT142"/>
      <c r="LPU142"/>
      <c r="LPV142"/>
      <c r="LPW142"/>
      <c r="LPX142"/>
      <c r="LPY142"/>
      <c r="LPZ142"/>
      <c r="LQA142"/>
      <c r="LQB142"/>
      <c r="LQC142"/>
      <c r="LQD142"/>
      <c r="LQE142"/>
      <c r="LQF142"/>
      <c r="LQG142"/>
      <c r="LQH142"/>
      <c r="LQI142"/>
      <c r="LQJ142"/>
      <c r="LQK142"/>
      <c r="LQL142"/>
      <c r="LQM142"/>
      <c r="LQN142"/>
      <c r="LQO142"/>
      <c r="LQP142"/>
      <c r="LQQ142"/>
      <c r="LQR142"/>
      <c r="LQS142"/>
      <c r="LQT142"/>
      <c r="LQU142"/>
      <c r="LQV142"/>
      <c r="LQW142"/>
      <c r="LQX142"/>
      <c r="LQY142"/>
      <c r="LQZ142"/>
      <c r="LRA142"/>
      <c r="LRB142"/>
      <c r="LRC142"/>
      <c r="LRD142"/>
      <c r="LRE142"/>
      <c r="LRF142"/>
      <c r="LRG142"/>
      <c r="LRH142"/>
      <c r="LRI142"/>
      <c r="LRJ142"/>
      <c r="LRK142"/>
      <c r="LRL142"/>
      <c r="LRM142"/>
      <c r="LRN142"/>
      <c r="LRO142"/>
      <c r="LRP142"/>
      <c r="LRQ142"/>
      <c r="LRR142"/>
      <c r="LRS142"/>
      <c r="LRT142"/>
      <c r="LRU142"/>
      <c r="LRV142"/>
      <c r="LRW142"/>
      <c r="LRX142"/>
      <c r="LRY142"/>
      <c r="LRZ142"/>
      <c r="LSA142"/>
      <c r="LSB142"/>
      <c r="LSC142"/>
      <c r="LSD142"/>
      <c r="LSE142"/>
      <c r="LSF142"/>
      <c r="LSG142"/>
      <c r="LSH142"/>
      <c r="LSI142"/>
      <c r="LSJ142"/>
      <c r="LSK142"/>
      <c r="LSL142"/>
      <c r="LSM142"/>
      <c r="LSN142"/>
      <c r="LSO142"/>
      <c r="LSP142"/>
      <c r="LSQ142"/>
      <c r="LSR142"/>
      <c r="LSS142"/>
      <c r="LST142"/>
      <c r="LSU142"/>
      <c r="LSV142"/>
      <c r="LSW142"/>
      <c r="LSX142"/>
      <c r="LSY142"/>
      <c r="LSZ142"/>
      <c r="LTA142"/>
      <c r="LTB142"/>
      <c r="LTC142"/>
      <c r="LTD142"/>
      <c r="LTE142"/>
      <c r="LTF142"/>
      <c r="LTG142"/>
      <c r="LTH142"/>
      <c r="LTI142"/>
      <c r="LTJ142"/>
      <c r="LTK142"/>
      <c r="LTL142"/>
      <c r="LTM142"/>
      <c r="LTN142"/>
      <c r="LTO142"/>
      <c r="LTP142"/>
      <c r="LTQ142"/>
      <c r="LTR142"/>
      <c r="LTS142"/>
      <c r="LTT142"/>
      <c r="LTU142"/>
      <c r="LTV142"/>
      <c r="LTW142"/>
      <c r="LTX142"/>
      <c r="LTY142"/>
      <c r="LTZ142"/>
      <c r="LUA142"/>
      <c r="LUB142"/>
      <c r="LUC142"/>
      <c r="LUD142"/>
      <c r="LUE142"/>
      <c r="LUF142"/>
      <c r="LUG142"/>
      <c r="LUH142"/>
      <c r="LUI142"/>
      <c r="LUJ142"/>
      <c r="LUK142"/>
      <c r="LUL142"/>
      <c r="LUM142"/>
      <c r="LUN142"/>
      <c r="LUO142"/>
      <c r="LUP142"/>
      <c r="LUQ142"/>
      <c r="LUR142"/>
      <c r="LUS142"/>
      <c r="LUT142"/>
      <c r="LUU142"/>
      <c r="LUV142"/>
      <c r="LUW142"/>
      <c r="LUX142"/>
      <c r="LUY142"/>
      <c r="LUZ142"/>
      <c r="LVA142"/>
      <c r="LVB142"/>
      <c r="LVC142"/>
      <c r="LVD142"/>
      <c r="LVE142"/>
      <c r="LVF142"/>
      <c r="LVG142"/>
      <c r="LVH142"/>
      <c r="LVI142"/>
      <c r="LVJ142"/>
      <c r="LVK142"/>
      <c r="LVL142"/>
      <c r="LVM142"/>
      <c r="LVN142"/>
      <c r="LVO142"/>
      <c r="LVP142"/>
      <c r="LVQ142"/>
      <c r="LVR142"/>
      <c r="LVS142"/>
      <c r="LVT142"/>
      <c r="LVU142"/>
      <c r="LVV142"/>
      <c r="LVW142"/>
      <c r="LVX142"/>
      <c r="LVY142"/>
      <c r="LVZ142"/>
      <c r="LWA142"/>
      <c r="LWB142"/>
      <c r="LWC142"/>
      <c r="LWD142"/>
      <c r="LWE142"/>
      <c r="LWF142"/>
      <c r="LWG142"/>
      <c r="LWH142"/>
      <c r="LWI142"/>
      <c r="LWJ142"/>
      <c r="LWK142"/>
      <c r="LWL142"/>
      <c r="LWM142"/>
      <c r="LWN142"/>
      <c r="LWO142"/>
      <c r="LWP142"/>
      <c r="LWQ142"/>
      <c r="LWR142"/>
      <c r="LWS142"/>
      <c r="LWT142"/>
      <c r="LWU142"/>
      <c r="LWV142"/>
      <c r="LWW142"/>
      <c r="LWX142"/>
      <c r="LWY142"/>
      <c r="LWZ142"/>
      <c r="LXA142"/>
      <c r="LXB142"/>
      <c r="LXC142"/>
      <c r="LXD142"/>
      <c r="LXE142"/>
      <c r="LXF142"/>
      <c r="LXG142"/>
      <c r="LXH142"/>
      <c r="LXI142"/>
      <c r="LXJ142"/>
      <c r="LXK142"/>
      <c r="LXL142"/>
      <c r="LXM142"/>
      <c r="LXN142"/>
      <c r="LXO142"/>
      <c r="LXP142"/>
      <c r="LXQ142"/>
      <c r="LXR142"/>
      <c r="LXS142"/>
      <c r="LXT142"/>
      <c r="LXU142"/>
      <c r="LXV142"/>
      <c r="LXW142"/>
      <c r="LXX142"/>
      <c r="LXY142"/>
      <c r="LXZ142"/>
      <c r="LYA142"/>
      <c r="LYB142"/>
      <c r="LYC142"/>
      <c r="LYD142"/>
      <c r="LYE142"/>
      <c r="LYF142"/>
      <c r="LYG142"/>
      <c r="LYH142"/>
      <c r="LYI142"/>
      <c r="LYJ142"/>
      <c r="LYK142"/>
      <c r="LYL142"/>
      <c r="LYM142"/>
      <c r="LYN142"/>
      <c r="LYO142"/>
      <c r="LYP142"/>
      <c r="LYQ142"/>
      <c r="LYR142"/>
      <c r="LYS142"/>
      <c r="LYT142"/>
      <c r="LYU142"/>
      <c r="LYV142"/>
      <c r="LYW142"/>
      <c r="LYX142"/>
      <c r="LYY142"/>
      <c r="LYZ142"/>
      <c r="LZA142"/>
      <c r="LZB142"/>
      <c r="LZC142"/>
      <c r="LZD142"/>
      <c r="LZE142"/>
      <c r="LZF142"/>
      <c r="LZG142"/>
      <c r="LZH142"/>
      <c r="LZI142"/>
      <c r="LZJ142"/>
      <c r="LZK142"/>
      <c r="LZL142"/>
      <c r="LZM142"/>
      <c r="LZN142"/>
      <c r="LZO142"/>
      <c r="LZP142"/>
      <c r="LZQ142"/>
      <c r="LZR142"/>
      <c r="LZS142"/>
      <c r="LZT142"/>
      <c r="LZU142"/>
      <c r="LZV142"/>
      <c r="LZW142"/>
      <c r="LZX142"/>
      <c r="LZY142"/>
      <c r="LZZ142"/>
      <c r="MAA142"/>
      <c r="MAB142"/>
      <c r="MAC142"/>
      <c r="MAD142"/>
      <c r="MAE142"/>
      <c r="MAF142"/>
      <c r="MAG142"/>
      <c r="MAH142"/>
      <c r="MAI142"/>
      <c r="MAJ142"/>
      <c r="MAK142"/>
      <c r="MAL142"/>
      <c r="MAM142"/>
      <c r="MAN142"/>
      <c r="MAO142"/>
      <c r="MAP142"/>
      <c r="MAQ142"/>
      <c r="MAR142"/>
      <c r="MAS142"/>
      <c r="MAT142"/>
      <c r="MAU142"/>
      <c r="MAV142"/>
      <c r="MAW142"/>
      <c r="MAX142"/>
      <c r="MAY142"/>
      <c r="MAZ142"/>
      <c r="MBA142"/>
      <c r="MBB142"/>
      <c r="MBC142"/>
      <c r="MBD142"/>
      <c r="MBE142"/>
      <c r="MBF142"/>
      <c r="MBG142"/>
      <c r="MBH142"/>
      <c r="MBI142"/>
      <c r="MBJ142"/>
      <c r="MBK142"/>
      <c r="MBL142"/>
      <c r="MBM142"/>
      <c r="MBN142"/>
      <c r="MBO142"/>
      <c r="MBP142"/>
      <c r="MBQ142"/>
      <c r="MBR142"/>
      <c r="MBS142"/>
      <c r="MBT142"/>
      <c r="MBU142"/>
      <c r="MBV142"/>
      <c r="MBW142"/>
      <c r="MBX142"/>
      <c r="MBY142"/>
      <c r="MBZ142"/>
      <c r="MCA142"/>
      <c r="MCB142"/>
      <c r="MCC142"/>
      <c r="MCD142"/>
      <c r="MCE142"/>
      <c r="MCF142"/>
      <c r="MCG142"/>
      <c r="MCH142"/>
      <c r="MCI142"/>
      <c r="MCJ142"/>
      <c r="MCK142"/>
      <c r="MCL142"/>
      <c r="MCM142"/>
      <c r="MCN142"/>
      <c r="MCO142"/>
      <c r="MCP142"/>
      <c r="MCQ142"/>
      <c r="MCR142"/>
      <c r="MCS142"/>
      <c r="MCT142"/>
      <c r="MCU142"/>
      <c r="MCV142"/>
      <c r="MCW142"/>
      <c r="MCX142"/>
      <c r="MCY142"/>
      <c r="MCZ142"/>
      <c r="MDA142"/>
      <c r="MDB142"/>
      <c r="MDC142"/>
      <c r="MDD142"/>
      <c r="MDE142"/>
      <c r="MDF142"/>
      <c r="MDG142"/>
      <c r="MDH142"/>
      <c r="MDI142"/>
      <c r="MDJ142"/>
      <c r="MDK142"/>
      <c r="MDL142"/>
      <c r="MDM142"/>
      <c r="MDN142"/>
      <c r="MDO142"/>
      <c r="MDP142"/>
      <c r="MDQ142"/>
      <c r="MDR142"/>
      <c r="MDS142"/>
      <c r="MDT142"/>
      <c r="MDU142"/>
      <c r="MDV142"/>
      <c r="MDW142"/>
      <c r="MDX142"/>
      <c r="MDY142"/>
      <c r="MDZ142"/>
      <c r="MEA142"/>
      <c r="MEB142"/>
      <c r="MEC142"/>
      <c r="MED142"/>
      <c r="MEE142"/>
      <c r="MEF142"/>
      <c r="MEG142"/>
      <c r="MEH142"/>
      <c r="MEI142"/>
      <c r="MEJ142"/>
      <c r="MEK142"/>
      <c r="MEL142"/>
      <c r="MEM142"/>
      <c r="MEN142"/>
      <c r="MEO142"/>
      <c r="MEP142"/>
      <c r="MEQ142"/>
      <c r="MER142"/>
      <c r="MES142"/>
      <c r="MET142"/>
      <c r="MEU142"/>
      <c r="MEV142"/>
      <c r="MEW142"/>
      <c r="MEX142"/>
      <c r="MEY142"/>
      <c r="MEZ142"/>
      <c r="MFA142"/>
      <c r="MFB142"/>
      <c r="MFC142"/>
      <c r="MFD142"/>
      <c r="MFE142"/>
      <c r="MFF142"/>
      <c r="MFG142"/>
      <c r="MFH142"/>
      <c r="MFI142"/>
      <c r="MFJ142"/>
      <c r="MFK142"/>
      <c r="MFL142"/>
      <c r="MFM142"/>
      <c r="MFN142"/>
      <c r="MFO142"/>
      <c r="MFP142"/>
      <c r="MFQ142"/>
      <c r="MFR142"/>
      <c r="MFS142"/>
      <c r="MFT142"/>
      <c r="MFU142"/>
      <c r="MFV142"/>
      <c r="MFW142"/>
      <c r="MFX142"/>
      <c r="MFY142"/>
      <c r="MFZ142"/>
      <c r="MGA142"/>
      <c r="MGB142"/>
      <c r="MGC142"/>
      <c r="MGD142"/>
      <c r="MGE142"/>
      <c r="MGF142"/>
      <c r="MGG142"/>
      <c r="MGH142"/>
      <c r="MGI142"/>
      <c r="MGJ142"/>
      <c r="MGK142"/>
      <c r="MGL142"/>
      <c r="MGM142"/>
      <c r="MGN142"/>
      <c r="MGO142"/>
      <c r="MGP142"/>
      <c r="MGQ142"/>
      <c r="MGR142"/>
      <c r="MGS142"/>
      <c r="MGT142"/>
      <c r="MGU142"/>
      <c r="MGV142"/>
      <c r="MGW142"/>
      <c r="MGX142"/>
      <c r="MGY142"/>
      <c r="MGZ142"/>
      <c r="MHA142"/>
      <c r="MHB142"/>
      <c r="MHC142"/>
      <c r="MHD142"/>
      <c r="MHE142"/>
      <c r="MHF142"/>
      <c r="MHG142"/>
      <c r="MHH142"/>
      <c r="MHI142"/>
      <c r="MHJ142"/>
      <c r="MHK142"/>
      <c r="MHL142"/>
      <c r="MHM142"/>
      <c r="MHN142"/>
      <c r="MHO142"/>
      <c r="MHP142"/>
      <c r="MHQ142"/>
      <c r="MHR142"/>
      <c r="MHS142"/>
      <c r="MHT142"/>
      <c r="MHU142"/>
      <c r="MHV142"/>
      <c r="MHW142"/>
      <c r="MHX142"/>
      <c r="MHY142"/>
      <c r="MHZ142"/>
      <c r="MIA142"/>
      <c r="MIB142"/>
      <c r="MIC142"/>
      <c r="MID142"/>
      <c r="MIE142"/>
      <c r="MIF142"/>
      <c r="MIG142"/>
      <c r="MIH142"/>
      <c r="MII142"/>
      <c r="MIJ142"/>
      <c r="MIK142"/>
      <c r="MIL142"/>
      <c r="MIM142"/>
      <c r="MIN142"/>
      <c r="MIO142"/>
      <c r="MIP142"/>
      <c r="MIQ142"/>
      <c r="MIR142"/>
      <c r="MIS142"/>
      <c r="MIT142"/>
      <c r="MIU142"/>
      <c r="MIV142"/>
      <c r="MIW142"/>
      <c r="MIX142"/>
      <c r="MIY142"/>
      <c r="MIZ142"/>
      <c r="MJA142"/>
      <c r="MJB142"/>
      <c r="MJC142"/>
      <c r="MJD142"/>
      <c r="MJE142"/>
      <c r="MJF142"/>
      <c r="MJG142"/>
      <c r="MJH142"/>
      <c r="MJI142"/>
      <c r="MJJ142"/>
      <c r="MJK142"/>
      <c r="MJL142"/>
      <c r="MJM142"/>
      <c r="MJN142"/>
      <c r="MJO142"/>
      <c r="MJP142"/>
      <c r="MJQ142"/>
      <c r="MJR142"/>
      <c r="MJS142"/>
      <c r="MJT142"/>
      <c r="MJU142"/>
      <c r="MJV142"/>
      <c r="MJW142"/>
      <c r="MJX142"/>
      <c r="MJY142"/>
      <c r="MJZ142"/>
      <c r="MKA142"/>
      <c r="MKB142"/>
      <c r="MKC142"/>
      <c r="MKD142"/>
      <c r="MKE142"/>
      <c r="MKF142"/>
      <c r="MKG142"/>
      <c r="MKH142"/>
      <c r="MKI142"/>
      <c r="MKJ142"/>
      <c r="MKK142"/>
      <c r="MKL142"/>
      <c r="MKM142"/>
      <c r="MKN142"/>
      <c r="MKO142"/>
      <c r="MKP142"/>
      <c r="MKQ142"/>
      <c r="MKR142"/>
      <c r="MKS142"/>
      <c r="MKT142"/>
      <c r="MKU142"/>
      <c r="MKV142"/>
      <c r="MKW142"/>
      <c r="MKX142"/>
      <c r="MKY142"/>
      <c r="MKZ142"/>
      <c r="MLA142"/>
      <c r="MLB142"/>
      <c r="MLC142"/>
      <c r="MLD142"/>
      <c r="MLE142"/>
      <c r="MLF142"/>
      <c r="MLG142"/>
      <c r="MLH142"/>
      <c r="MLI142"/>
      <c r="MLJ142"/>
      <c r="MLK142"/>
      <c r="MLL142"/>
      <c r="MLM142"/>
      <c r="MLN142"/>
      <c r="MLO142"/>
      <c r="MLP142"/>
      <c r="MLQ142"/>
      <c r="MLR142"/>
      <c r="MLS142"/>
      <c r="MLT142"/>
      <c r="MLU142"/>
      <c r="MLV142"/>
      <c r="MLW142"/>
      <c r="MLX142"/>
      <c r="MLY142"/>
      <c r="MLZ142"/>
      <c r="MMA142"/>
      <c r="MMB142"/>
      <c r="MMC142"/>
      <c r="MMD142"/>
      <c r="MME142"/>
      <c r="MMF142"/>
      <c r="MMG142"/>
      <c r="MMH142"/>
      <c r="MMI142"/>
      <c r="MMJ142"/>
      <c r="MMK142"/>
      <c r="MML142"/>
      <c r="MMM142"/>
      <c r="MMN142"/>
      <c r="MMO142"/>
      <c r="MMP142"/>
      <c r="MMQ142"/>
      <c r="MMR142"/>
      <c r="MMS142"/>
      <c r="MMT142"/>
      <c r="MMU142"/>
      <c r="MMV142"/>
      <c r="MMW142"/>
      <c r="MMX142"/>
      <c r="MMY142"/>
      <c r="MMZ142"/>
      <c r="MNA142"/>
      <c r="MNB142"/>
      <c r="MNC142"/>
      <c r="MND142"/>
      <c r="MNE142"/>
      <c r="MNF142"/>
      <c r="MNG142"/>
      <c r="MNH142"/>
      <c r="MNI142"/>
      <c r="MNJ142"/>
      <c r="MNK142"/>
      <c r="MNL142"/>
      <c r="MNM142"/>
      <c r="MNN142"/>
      <c r="MNO142"/>
      <c r="MNP142"/>
      <c r="MNQ142"/>
      <c r="MNR142"/>
      <c r="MNS142"/>
      <c r="MNT142"/>
      <c r="MNU142"/>
      <c r="MNV142"/>
      <c r="MNW142"/>
      <c r="MNX142"/>
      <c r="MNY142"/>
      <c r="MNZ142"/>
      <c r="MOA142"/>
      <c r="MOB142"/>
      <c r="MOC142"/>
      <c r="MOD142"/>
      <c r="MOE142"/>
      <c r="MOF142"/>
      <c r="MOG142"/>
      <c r="MOH142"/>
      <c r="MOI142"/>
      <c r="MOJ142"/>
      <c r="MOK142"/>
      <c r="MOL142"/>
      <c r="MOM142"/>
      <c r="MON142"/>
      <c r="MOO142"/>
      <c r="MOP142"/>
      <c r="MOQ142"/>
      <c r="MOR142"/>
      <c r="MOS142"/>
      <c r="MOT142"/>
      <c r="MOU142"/>
      <c r="MOV142"/>
      <c r="MOW142"/>
      <c r="MOX142"/>
      <c r="MOY142"/>
      <c r="MOZ142"/>
      <c r="MPA142"/>
      <c r="MPB142"/>
      <c r="MPC142"/>
      <c r="MPD142"/>
      <c r="MPE142"/>
      <c r="MPF142"/>
      <c r="MPG142"/>
      <c r="MPH142"/>
      <c r="MPI142"/>
      <c r="MPJ142"/>
      <c r="MPK142"/>
      <c r="MPL142"/>
      <c r="MPM142"/>
      <c r="MPN142"/>
      <c r="MPO142"/>
      <c r="MPP142"/>
      <c r="MPQ142"/>
      <c r="MPR142"/>
      <c r="MPS142"/>
      <c r="MPT142"/>
      <c r="MPU142"/>
      <c r="MPV142"/>
      <c r="MPW142"/>
      <c r="MPX142"/>
      <c r="MPY142"/>
      <c r="MPZ142"/>
      <c r="MQA142"/>
      <c r="MQB142"/>
      <c r="MQC142"/>
      <c r="MQD142"/>
      <c r="MQE142"/>
      <c r="MQF142"/>
      <c r="MQG142"/>
      <c r="MQH142"/>
      <c r="MQI142"/>
      <c r="MQJ142"/>
      <c r="MQK142"/>
      <c r="MQL142"/>
      <c r="MQM142"/>
      <c r="MQN142"/>
      <c r="MQO142"/>
      <c r="MQP142"/>
      <c r="MQQ142"/>
      <c r="MQR142"/>
      <c r="MQS142"/>
      <c r="MQT142"/>
      <c r="MQU142"/>
      <c r="MQV142"/>
      <c r="MQW142"/>
      <c r="MQX142"/>
      <c r="MQY142"/>
      <c r="MQZ142"/>
      <c r="MRA142"/>
      <c r="MRB142"/>
      <c r="MRC142"/>
      <c r="MRD142"/>
      <c r="MRE142"/>
      <c r="MRF142"/>
      <c r="MRG142"/>
      <c r="MRH142"/>
      <c r="MRI142"/>
      <c r="MRJ142"/>
      <c r="MRK142"/>
      <c r="MRL142"/>
      <c r="MRM142"/>
      <c r="MRN142"/>
      <c r="MRO142"/>
      <c r="MRP142"/>
      <c r="MRQ142"/>
      <c r="MRR142"/>
      <c r="MRS142"/>
      <c r="MRT142"/>
      <c r="MRU142"/>
      <c r="MRV142"/>
      <c r="MRW142"/>
      <c r="MRX142"/>
      <c r="MRY142"/>
      <c r="MRZ142"/>
      <c r="MSA142"/>
      <c r="MSB142"/>
      <c r="MSC142"/>
      <c r="MSD142"/>
      <c r="MSE142"/>
      <c r="MSF142"/>
      <c r="MSG142"/>
      <c r="MSH142"/>
      <c r="MSI142"/>
      <c r="MSJ142"/>
      <c r="MSK142"/>
      <c r="MSL142"/>
      <c r="MSM142"/>
      <c r="MSN142"/>
      <c r="MSO142"/>
      <c r="MSP142"/>
      <c r="MSQ142"/>
      <c r="MSR142"/>
      <c r="MSS142"/>
      <c r="MST142"/>
      <c r="MSU142"/>
      <c r="MSV142"/>
      <c r="MSW142"/>
      <c r="MSX142"/>
      <c r="MSY142"/>
      <c r="MSZ142"/>
      <c r="MTA142"/>
      <c r="MTB142"/>
      <c r="MTC142"/>
      <c r="MTD142"/>
      <c r="MTE142"/>
      <c r="MTF142"/>
      <c r="MTG142"/>
      <c r="MTH142"/>
      <c r="MTI142"/>
      <c r="MTJ142"/>
      <c r="MTK142"/>
      <c r="MTL142"/>
      <c r="MTM142"/>
      <c r="MTN142"/>
      <c r="MTO142"/>
      <c r="MTP142"/>
      <c r="MTQ142"/>
      <c r="MTR142"/>
      <c r="MTS142"/>
      <c r="MTT142"/>
      <c r="MTU142"/>
      <c r="MTV142"/>
      <c r="MTW142"/>
      <c r="MTX142"/>
      <c r="MTY142"/>
      <c r="MTZ142"/>
      <c r="MUA142"/>
      <c r="MUB142"/>
      <c r="MUC142"/>
      <c r="MUD142"/>
      <c r="MUE142"/>
      <c r="MUF142"/>
      <c r="MUG142"/>
      <c r="MUH142"/>
      <c r="MUI142"/>
      <c r="MUJ142"/>
      <c r="MUK142"/>
      <c r="MUL142"/>
      <c r="MUM142"/>
      <c r="MUN142"/>
      <c r="MUO142"/>
      <c r="MUP142"/>
      <c r="MUQ142"/>
      <c r="MUR142"/>
      <c r="MUS142"/>
      <c r="MUT142"/>
      <c r="MUU142"/>
      <c r="MUV142"/>
      <c r="MUW142"/>
      <c r="MUX142"/>
      <c r="MUY142"/>
      <c r="MUZ142"/>
      <c r="MVA142"/>
      <c r="MVB142"/>
      <c r="MVC142"/>
      <c r="MVD142"/>
      <c r="MVE142"/>
      <c r="MVF142"/>
      <c r="MVG142"/>
      <c r="MVH142"/>
      <c r="MVI142"/>
      <c r="MVJ142"/>
      <c r="MVK142"/>
      <c r="MVL142"/>
      <c r="MVM142"/>
      <c r="MVN142"/>
      <c r="MVO142"/>
      <c r="MVP142"/>
      <c r="MVQ142"/>
      <c r="MVR142"/>
      <c r="MVS142"/>
      <c r="MVT142"/>
      <c r="MVU142"/>
      <c r="MVV142"/>
      <c r="MVW142"/>
      <c r="MVX142"/>
      <c r="MVY142"/>
      <c r="MVZ142"/>
      <c r="MWA142"/>
      <c r="MWB142"/>
      <c r="MWC142"/>
      <c r="MWD142"/>
      <c r="MWE142"/>
      <c r="MWF142"/>
      <c r="MWG142"/>
      <c r="MWH142"/>
      <c r="MWI142"/>
      <c r="MWJ142"/>
      <c r="MWK142"/>
      <c r="MWL142"/>
      <c r="MWM142"/>
      <c r="MWN142"/>
      <c r="MWO142"/>
      <c r="MWP142"/>
      <c r="MWQ142"/>
      <c r="MWR142"/>
      <c r="MWS142"/>
      <c r="MWT142"/>
      <c r="MWU142"/>
      <c r="MWV142"/>
      <c r="MWW142"/>
      <c r="MWX142"/>
      <c r="MWY142"/>
      <c r="MWZ142"/>
      <c r="MXA142"/>
      <c r="MXB142"/>
      <c r="MXC142"/>
      <c r="MXD142"/>
      <c r="MXE142"/>
      <c r="MXF142"/>
      <c r="MXG142"/>
      <c r="MXH142"/>
      <c r="MXI142"/>
      <c r="MXJ142"/>
      <c r="MXK142"/>
      <c r="MXL142"/>
      <c r="MXM142"/>
      <c r="MXN142"/>
      <c r="MXO142"/>
      <c r="MXP142"/>
      <c r="MXQ142"/>
      <c r="MXR142"/>
      <c r="MXS142"/>
      <c r="MXT142"/>
      <c r="MXU142"/>
      <c r="MXV142"/>
      <c r="MXW142"/>
      <c r="MXX142"/>
      <c r="MXY142"/>
      <c r="MXZ142"/>
      <c r="MYA142"/>
      <c r="MYB142"/>
      <c r="MYC142"/>
      <c r="MYD142"/>
      <c r="MYE142"/>
      <c r="MYF142"/>
      <c r="MYG142"/>
      <c r="MYH142"/>
      <c r="MYI142"/>
      <c r="MYJ142"/>
      <c r="MYK142"/>
      <c r="MYL142"/>
      <c r="MYM142"/>
      <c r="MYN142"/>
      <c r="MYO142"/>
      <c r="MYP142"/>
      <c r="MYQ142"/>
      <c r="MYR142"/>
      <c r="MYS142"/>
      <c r="MYT142"/>
      <c r="MYU142"/>
      <c r="MYV142"/>
      <c r="MYW142"/>
      <c r="MYX142"/>
      <c r="MYY142"/>
      <c r="MYZ142"/>
      <c r="MZA142"/>
      <c r="MZB142"/>
      <c r="MZC142"/>
      <c r="MZD142"/>
      <c r="MZE142"/>
      <c r="MZF142"/>
      <c r="MZG142"/>
      <c r="MZH142"/>
      <c r="MZI142"/>
      <c r="MZJ142"/>
      <c r="MZK142"/>
      <c r="MZL142"/>
      <c r="MZM142"/>
      <c r="MZN142"/>
      <c r="MZO142"/>
      <c r="MZP142"/>
      <c r="MZQ142"/>
      <c r="MZR142"/>
      <c r="MZS142"/>
      <c r="MZT142"/>
      <c r="MZU142"/>
      <c r="MZV142"/>
      <c r="MZW142"/>
      <c r="MZX142"/>
      <c r="MZY142"/>
      <c r="MZZ142"/>
      <c r="NAA142"/>
      <c r="NAB142"/>
      <c r="NAC142"/>
      <c r="NAD142"/>
      <c r="NAE142"/>
      <c r="NAF142"/>
      <c r="NAG142"/>
      <c r="NAH142"/>
      <c r="NAI142"/>
      <c r="NAJ142"/>
      <c r="NAK142"/>
      <c r="NAL142"/>
      <c r="NAM142"/>
      <c r="NAN142"/>
      <c r="NAO142"/>
      <c r="NAP142"/>
      <c r="NAQ142"/>
      <c r="NAR142"/>
      <c r="NAS142"/>
      <c r="NAT142"/>
      <c r="NAU142"/>
      <c r="NAV142"/>
      <c r="NAW142"/>
      <c r="NAX142"/>
      <c r="NAY142"/>
      <c r="NAZ142"/>
      <c r="NBA142"/>
      <c r="NBB142"/>
      <c r="NBC142"/>
      <c r="NBD142"/>
      <c r="NBE142"/>
      <c r="NBF142"/>
      <c r="NBG142"/>
      <c r="NBH142"/>
      <c r="NBI142"/>
      <c r="NBJ142"/>
      <c r="NBK142"/>
      <c r="NBL142"/>
      <c r="NBM142"/>
      <c r="NBN142"/>
      <c r="NBO142"/>
      <c r="NBP142"/>
      <c r="NBQ142"/>
      <c r="NBR142"/>
      <c r="NBS142"/>
      <c r="NBT142"/>
      <c r="NBU142"/>
      <c r="NBV142"/>
      <c r="NBW142"/>
      <c r="NBX142"/>
      <c r="NBY142"/>
      <c r="NBZ142"/>
      <c r="NCA142"/>
      <c r="NCB142"/>
      <c r="NCC142"/>
      <c r="NCD142"/>
      <c r="NCE142"/>
      <c r="NCF142"/>
      <c r="NCG142"/>
      <c r="NCH142"/>
      <c r="NCI142"/>
      <c r="NCJ142"/>
      <c r="NCK142"/>
      <c r="NCL142"/>
      <c r="NCM142"/>
      <c r="NCN142"/>
      <c r="NCO142"/>
      <c r="NCP142"/>
      <c r="NCQ142"/>
      <c r="NCR142"/>
      <c r="NCS142"/>
      <c r="NCT142"/>
      <c r="NCU142"/>
      <c r="NCV142"/>
      <c r="NCW142"/>
      <c r="NCX142"/>
      <c r="NCY142"/>
      <c r="NCZ142"/>
      <c r="NDA142"/>
      <c r="NDB142"/>
      <c r="NDC142"/>
      <c r="NDD142"/>
      <c r="NDE142"/>
      <c r="NDF142"/>
      <c r="NDG142"/>
      <c r="NDH142"/>
      <c r="NDI142"/>
      <c r="NDJ142"/>
      <c r="NDK142"/>
      <c r="NDL142"/>
      <c r="NDM142"/>
      <c r="NDN142"/>
      <c r="NDO142"/>
      <c r="NDP142"/>
      <c r="NDQ142"/>
      <c r="NDR142"/>
      <c r="NDS142"/>
      <c r="NDT142"/>
      <c r="NDU142"/>
      <c r="NDV142"/>
      <c r="NDW142"/>
      <c r="NDX142"/>
      <c r="NDY142"/>
      <c r="NDZ142"/>
      <c r="NEA142"/>
      <c r="NEB142"/>
      <c r="NEC142"/>
      <c r="NED142"/>
      <c r="NEE142"/>
      <c r="NEF142"/>
      <c r="NEG142"/>
      <c r="NEH142"/>
      <c r="NEI142"/>
      <c r="NEJ142"/>
      <c r="NEK142"/>
      <c r="NEL142"/>
      <c r="NEM142"/>
      <c r="NEN142"/>
      <c r="NEO142"/>
      <c r="NEP142"/>
      <c r="NEQ142"/>
      <c r="NER142"/>
      <c r="NES142"/>
      <c r="NET142"/>
      <c r="NEU142"/>
      <c r="NEV142"/>
      <c r="NEW142"/>
      <c r="NEX142"/>
      <c r="NEY142"/>
      <c r="NEZ142"/>
      <c r="NFA142"/>
      <c r="NFB142"/>
      <c r="NFC142"/>
      <c r="NFD142"/>
      <c r="NFE142"/>
      <c r="NFF142"/>
      <c r="NFG142"/>
      <c r="NFH142"/>
      <c r="NFI142"/>
      <c r="NFJ142"/>
      <c r="NFK142"/>
      <c r="NFL142"/>
      <c r="NFM142"/>
      <c r="NFN142"/>
      <c r="NFO142"/>
      <c r="NFP142"/>
      <c r="NFQ142"/>
      <c r="NFR142"/>
      <c r="NFS142"/>
      <c r="NFT142"/>
      <c r="NFU142"/>
      <c r="NFV142"/>
      <c r="NFW142"/>
      <c r="NFX142"/>
      <c r="NFY142"/>
      <c r="NFZ142"/>
      <c r="NGA142"/>
      <c r="NGB142"/>
      <c r="NGC142"/>
      <c r="NGD142"/>
      <c r="NGE142"/>
      <c r="NGF142"/>
      <c r="NGG142"/>
      <c r="NGH142"/>
      <c r="NGI142"/>
      <c r="NGJ142"/>
      <c r="NGK142"/>
      <c r="NGL142"/>
      <c r="NGM142"/>
      <c r="NGN142"/>
      <c r="NGO142"/>
      <c r="NGP142"/>
      <c r="NGQ142"/>
      <c r="NGR142"/>
      <c r="NGS142"/>
      <c r="NGT142"/>
      <c r="NGU142"/>
      <c r="NGV142"/>
      <c r="NGW142"/>
      <c r="NGX142"/>
      <c r="NGY142"/>
      <c r="NGZ142"/>
      <c r="NHA142"/>
      <c r="NHB142"/>
      <c r="NHC142"/>
      <c r="NHD142"/>
      <c r="NHE142"/>
      <c r="NHF142"/>
      <c r="NHG142"/>
      <c r="NHH142"/>
      <c r="NHI142"/>
      <c r="NHJ142"/>
      <c r="NHK142"/>
      <c r="NHL142"/>
      <c r="NHM142"/>
      <c r="NHN142"/>
      <c r="NHO142"/>
      <c r="NHP142"/>
      <c r="NHQ142"/>
      <c r="NHR142"/>
      <c r="NHS142"/>
      <c r="NHT142"/>
      <c r="NHU142"/>
      <c r="NHV142"/>
      <c r="NHW142"/>
      <c r="NHX142"/>
      <c r="NHY142"/>
      <c r="NHZ142"/>
      <c r="NIA142"/>
      <c r="NIB142"/>
      <c r="NIC142"/>
      <c r="NID142"/>
      <c r="NIE142"/>
      <c r="NIF142"/>
      <c r="NIG142"/>
      <c r="NIH142"/>
      <c r="NII142"/>
      <c r="NIJ142"/>
      <c r="NIK142"/>
      <c r="NIL142"/>
      <c r="NIM142"/>
      <c r="NIN142"/>
      <c r="NIO142"/>
      <c r="NIP142"/>
      <c r="NIQ142"/>
      <c r="NIR142"/>
      <c r="NIS142"/>
      <c r="NIT142"/>
      <c r="NIU142"/>
      <c r="NIV142"/>
      <c r="NIW142"/>
      <c r="NIX142"/>
      <c r="NIY142"/>
      <c r="NIZ142"/>
      <c r="NJA142"/>
      <c r="NJB142"/>
      <c r="NJC142"/>
      <c r="NJD142"/>
      <c r="NJE142"/>
      <c r="NJF142"/>
      <c r="NJG142"/>
      <c r="NJH142"/>
      <c r="NJI142"/>
      <c r="NJJ142"/>
      <c r="NJK142"/>
      <c r="NJL142"/>
      <c r="NJM142"/>
      <c r="NJN142"/>
      <c r="NJO142"/>
      <c r="NJP142"/>
      <c r="NJQ142"/>
      <c r="NJR142"/>
      <c r="NJS142"/>
      <c r="NJT142"/>
      <c r="NJU142"/>
      <c r="NJV142"/>
      <c r="NJW142"/>
      <c r="NJX142"/>
      <c r="NJY142"/>
      <c r="NJZ142"/>
      <c r="NKA142"/>
      <c r="NKB142"/>
      <c r="NKC142"/>
      <c r="NKD142"/>
      <c r="NKE142"/>
      <c r="NKF142"/>
      <c r="NKG142"/>
      <c r="NKH142"/>
      <c r="NKI142"/>
      <c r="NKJ142"/>
      <c r="NKK142"/>
      <c r="NKL142"/>
      <c r="NKM142"/>
      <c r="NKN142"/>
      <c r="NKO142"/>
      <c r="NKP142"/>
      <c r="NKQ142"/>
      <c r="NKR142"/>
      <c r="NKS142"/>
      <c r="NKT142"/>
      <c r="NKU142"/>
      <c r="NKV142"/>
      <c r="NKW142"/>
      <c r="NKX142"/>
      <c r="NKY142"/>
      <c r="NKZ142"/>
      <c r="NLA142"/>
      <c r="NLB142"/>
      <c r="NLC142"/>
      <c r="NLD142"/>
      <c r="NLE142"/>
      <c r="NLF142"/>
      <c r="NLG142"/>
      <c r="NLH142"/>
      <c r="NLI142"/>
      <c r="NLJ142"/>
      <c r="NLK142"/>
      <c r="NLL142"/>
      <c r="NLM142"/>
      <c r="NLN142"/>
      <c r="NLO142"/>
      <c r="NLP142"/>
      <c r="NLQ142"/>
      <c r="NLR142"/>
      <c r="NLS142"/>
      <c r="NLT142"/>
      <c r="NLU142"/>
      <c r="NLV142"/>
      <c r="NLW142"/>
      <c r="NLX142"/>
      <c r="NLY142"/>
      <c r="NLZ142"/>
      <c r="NMA142"/>
      <c r="NMB142"/>
      <c r="NMC142"/>
      <c r="NMD142"/>
      <c r="NME142"/>
      <c r="NMF142"/>
      <c r="NMG142"/>
      <c r="NMH142"/>
      <c r="NMI142"/>
      <c r="NMJ142"/>
      <c r="NMK142"/>
      <c r="NML142"/>
      <c r="NMM142"/>
      <c r="NMN142"/>
      <c r="NMO142"/>
      <c r="NMP142"/>
      <c r="NMQ142"/>
      <c r="NMR142"/>
      <c r="NMS142"/>
      <c r="NMT142"/>
      <c r="NMU142"/>
      <c r="NMV142"/>
      <c r="NMW142"/>
      <c r="NMX142"/>
      <c r="NMY142"/>
      <c r="NMZ142"/>
      <c r="NNA142"/>
      <c r="NNB142"/>
      <c r="NNC142"/>
      <c r="NND142"/>
      <c r="NNE142"/>
      <c r="NNF142"/>
      <c r="NNG142"/>
      <c r="NNH142"/>
      <c r="NNI142"/>
      <c r="NNJ142"/>
      <c r="NNK142"/>
      <c r="NNL142"/>
      <c r="NNM142"/>
      <c r="NNN142"/>
      <c r="NNO142"/>
      <c r="NNP142"/>
      <c r="NNQ142"/>
      <c r="NNR142"/>
      <c r="NNS142"/>
      <c r="NNT142"/>
      <c r="NNU142"/>
      <c r="NNV142"/>
      <c r="NNW142"/>
      <c r="NNX142"/>
      <c r="NNY142"/>
      <c r="NNZ142"/>
      <c r="NOA142"/>
      <c r="NOB142"/>
      <c r="NOC142"/>
      <c r="NOD142"/>
      <c r="NOE142"/>
      <c r="NOF142"/>
      <c r="NOG142"/>
      <c r="NOH142"/>
      <c r="NOI142"/>
      <c r="NOJ142"/>
      <c r="NOK142"/>
      <c r="NOL142"/>
      <c r="NOM142"/>
      <c r="NON142"/>
      <c r="NOO142"/>
      <c r="NOP142"/>
      <c r="NOQ142"/>
      <c r="NOR142"/>
      <c r="NOS142"/>
      <c r="NOT142"/>
      <c r="NOU142"/>
      <c r="NOV142"/>
      <c r="NOW142"/>
      <c r="NOX142"/>
      <c r="NOY142"/>
      <c r="NOZ142"/>
      <c r="NPA142"/>
      <c r="NPB142"/>
      <c r="NPC142"/>
      <c r="NPD142"/>
      <c r="NPE142"/>
      <c r="NPF142"/>
      <c r="NPG142"/>
      <c r="NPH142"/>
      <c r="NPI142"/>
      <c r="NPJ142"/>
      <c r="NPK142"/>
      <c r="NPL142"/>
      <c r="NPM142"/>
      <c r="NPN142"/>
      <c r="NPO142"/>
      <c r="NPP142"/>
      <c r="NPQ142"/>
      <c r="NPR142"/>
      <c r="NPS142"/>
      <c r="NPT142"/>
      <c r="NPU142"/>
      <c r="NPV142"/>
      <c r="NPW142"/>
      <c r="NPX142"/>
      <c r="NPY142"/>
      <c r="NPZ142"/>
      <c r="NQA142"/>
      <c r="NQB142"/>
      <c r="NQC142"/>
      <c r="NQD142"/>
      <c r="NQE142"/>
      <c r="NQF142"/>
      <c r="NQG142"/>
      <c r="NQH142"/>
      <c r="NQI142"/>
      <c r="NQJ142"/>
      <c r="NQK142"/>
      <c r="NQL142"/>
      <c r="NQM142"/>
      <c r="NQN142"/>
      <c r="NQO142"/>
      <c r="NQP142"/>
      <c r="NQQ142"/>
      <c r="NQR142"/>
      <c r="NQS142"/>
      <c r="NQT142"/>
      <c r="NQU142"/>
      <c r="NQV142"/>
      <c r="NQW142"/>
      <c r="NQX142"/>
      <c r="NQY142"/>
      <c r="NQZ142"/>
      <c r="NRA142"/>
      <c r="NRB142"/>
      <c r="NRC142"/>
      <c r="NRD142"/>
      <c r="NRE142"/>
      <c r="NRF142"/>
      <c r="NRG142"/>
      <c r="NRH142"/>
      <c r="NRI142"/>
      <c r="NRJ142"/>
      <c r="NRK142"/>
      <c r="NRL142"/>
      <c r="NRM142"/>
      <c r="NRN142"/>
      <c r="NRO142"/>
      <c r="NRP142"/>
      <c r="NRQ142"/>
      <c r="NRR142"/>
      <c r="NRS142"/>
      <c r="NRT142"/>
      <c r="NRU142"/>
      <c r="NRV142"/>
      <c r="NRW142"/>
      <c r="NRX142"/>
      <c r="NRY142"/>
      <c r="NRZ142"/>
      <c r="NSA142"/>
      <c r="NSB142"/>
      <c r="NSC142"/>
      <c r="NSD142"/>
      <c r="NSE142"/>
      <c r="NSF142"/>
      <c r="NSG142"/>
      <c r="NSH142"/>
      <c r="NSI142"/>
      <c r="NSJ142"/>
      <c r="NSK142"/>
      <c r="NSL142"/>
      <c r="NSM142"/>
      <c r="NSN142"/>
      <c r="NSO142"/>
      <c r="NSP142"/>
      <c r="NSQ142"/>
      <c r="NSR142"/>
      <c r="NSS142"/>
      <c r="NST142"/>
      <c r="NSU142"/>
      <c r="NSV142"/>
      <c r="NSW142"/>
      <c r="NSX142"/>
      <c r="NSY142"/>
      <c r="NSZ142"/>
      <c r="NTA142"/>
      <c r="NTB142"/>
      <c r="NTC142"/>
      <c r="NTD142"/>
      <c r="NTE142"/>
      <c r="NTF142"/>
      <c r="NTG142"/>
      <c r="NTH142"/>
      <c r="NTI142"/>
      <c r="NTJ142"/>
      <c r="NTK142"/>
      <c r="NTL142"/>
      <c r="NTM142"/>
      <c r="NTN142"/>
      <c r="NTO142"/>
      <c r="NTP142"/>
      <c r="NTQ142"/>
      <c r="NTR142"/>
      <c r="NTS142"/>
      <c r="NTT142"/>
      <c r="NTU142"/>
      <c r="NTV142"/>
      <c r="NTW142"/>
      <c r="NTX142"/>
      <c r="NTY142"/>
      <c r="NTZ142"/>
      <c r="NUA142"/>
      <c r="NUB142"/>
      <c r="NUC142"/>
      <c r="NUD142"/>
      <c r="NUE142"/>
      <c r="NUF142"/>
      <c r="NUG142"/>
      <c r="NUH142"/>
      <c r="NUI142"/>
      <c r="NUJ142"/>
      <c r="NUK142"/>
      <c r="NUL142"/>
      <c r="NUM142"/>
      <c r="NUN142"/>
      <c r="NUO142"/>
      <c r="NUP142"/>
      <c r="NUQ142"/>
      <c r="NUR142"/>
      <c r="NUS142"/>
      <c r="NUT142"/>
      <c r="NUU142"/>
      <c r="NUV142"/>
      <c r="NUW142"/>
      <c r="NUX142"/>
      <c r="NUY142"/>
      <c r="NUZ142"/>
      <c r="NVA142"/>
      <c r="NVB142"/>
      <c r="NVC142"/>
      <c r="NVD142"/>
      <c r="NVE142"/>
      <c r="NVF142"/>
      <c r="NVG142"/>
      <c r="NVH142"/>
      <c r="NVI142"/>
      <c r="NVJ142"/>
      <c r="NVK142"/>
      <c r="NVL142"/>
      <c r="NVM142"/>
      <c r="NVN142"/>
      <c r="NVO142"/>
      <c r="NVP142"/>
      <c r="NVQ142"/>
      <c r="NVR142"/>
      <c r="NVS142"/>
      <c r="NVT142"/>
      <c r="NVU142"/>
      <c r="NVV142"/>
      <c r="NVW142"/>
      <c r="NVX142"/>
      <c r="NVY142"/>
      <c r="NVZ142"/>
      <c r="NWA142"/>
      <c r="NWB142"/>
      <c r="NWC142"/>
      <c r="NWD142"/>
      <c r="NWE142"/>
      <c r="NWF142"/>
      <c r="NWG142"/>
      <c r="NWH142"/>
      <c r="NWI142"/>
      <c r="NWJ142"/>
      <c r="NWK142"/>
      <c r="NWL142"/>
      <c r="NWM142"/>
      <c r="NWN142"/>
      <c r="NWO142"/>
      <c r="NWP142"/>
      <c r="NWQ142"/>
      <c r="NWR142"/>
      <c r="NWS142"/>
      <c r="NWT142"/>
      <c r="NWU142"/>
      <c r="NWV142"/>
      <c r="NWW142"/>
      <c r="NWX142"/>
      <c r="NWY142"/>
      <c r="NWZ142"/>
      <c r="NXA142"/>
      <c r="NXB142"/>
      <c r="NXC142"/>
      <c r="NXD142"/>
      <c r="NXE142"/>
      <c r="NXF142"/>
      <c r="NXG142"/>
      <c r="NXH142"/>
      <c r="NXI142"/>
      <c r="NXJ142"/>
      <c r="NXK142"/>
      <c r="NXL142"/>
      <c r="NXM142"/>
      <c r="NXN142"/>
      <c r="NXO142"/>
      <c r="NXP142"/>
      <c r="NXQ142"/>
      <c r="NXR142"/>
      <c r="NXS142"/>
      <c r="NXT142"/>
      <c r="NXU142"/>
      <c r="NXV142"/>
      <c r="NXW142"/>
      <c r="NXX142"/>
      <c r="NXY142"/>
      <c r="NXZ142"/>
      <c r="NYA142"/>
      <c r="NYB142"/>
      <c r="NYC142"/>
      <c r="NYD142"/>
      <c r="NYE142"/>
      <c r="NYF142"/>
      <c r="NYG142"/>
      <c r="NYH142"/>
      <c r="NYI142"/>
      <c r="NYJ142"/>
      <c r="NYK142"/>
      <c r="NYL142"/>
      <c r="NYM142"/>
      <c r="NYN142"/>
      <c r="NYO142"/>
      <c r="NYP142"/>
      <c r="NYQ142"/>
      <c r="NYR142"/>
      <c r="NYS142"/>
      <c r="NYT142"/>
      <c r="NYU142"/>
      <c r="NYV142"/>
      <c r="NYW142"/>
      <c r="NYX142"/>
      <c r="NYY142"/>
      <c r="NYZ142"/>
      <c r="NZA142"/>
      <c r="NZB142"/>
      <c r="NZC142"/>
      <c r="NZD142"/>
      <c r="NZE142"/>
      <c r="NZF142"/>
      <c r="NZG142"/>
      <c r="NZH142"/>
      <c r="NZI142"/>
      <c r="NZJ142"/>
      <c r="NZK142"/>
      <c r="NZL142"/>
      <c r="NZM142"/>
      <c r="NZN142"/>
      <c r="NZO142"/>
      <c r="NZP142"/>
      <c r="NZQ142"/>
      <c r="NZR142"/>
      <c r="NZS142"/>
      <c r="NZT142"/>
      <c r="NZU142"/>
      <c r="NZV142"/>
      <c r="NZW142"/>
      <c r="NZX142"/>
      <c r="NZY142"/>
      <c r="NZZ142"/>
      <c r="OAA142"/>
      <c r="OAB142"/>
      <c r="OAC142"/>
      <c r="OAD142"/>
      <c r="OAE142"/>
      <c r="OAF142"/>
      <c r="OAG142"/>
      <c r="OAH142"/>
      <c r="OAI142"/>
      <c r="OAJ142"/>
      <c r="OAK142"/>
      <c r="OAL142"/>
      <c r="OAM142"/>
      <c r="OAN142"/>
      <c r="OAO142"/>
      <c r="OAP142"/>
      <c r="OAQ142"/>
      <c r="OAR142"/>
      <c r="OAS142"/>
      <c r="OAT142"/>
      <c r="OAU142"/>
      <c r="OAV142"/>
      <c r="OAW142"/>
      <c r="OAX142"/>
      <c r="OAY142"/>
      <c r="OAZ142"/>
      <c r="OBA142"/>
      <c r="OBB142"/>
      <c r="OBC142"/>
      <c r="OBD142"/>
      <c r="OBE142"/>
      <c r="OBF142"/>
      <c r="OBG142"/>
      <c r="OBH142"/>
      <c r="OBI142"/>
      <c r="OBJ142"/>
      <c r="OBK142"/>
      <c r="OBL142"/>
      <c r="OBM142"/>
      <c r="OBN142"/>
      <c r="OBO142"/>
      <c r="OBP142"/>
      <c r="OBQ142"/>
      <c r="OBR142"/>
      <c r="OBS142"/>
      <c r="OBT142"/>
      <c r="OBU142"/>
      <c r="OBV142"/>
      <c r="OBW142"/>
      <c r="OBX142"/>
      <c r="OBY142"/>
      <c r="OBZ142"/>
      <c r="OCA142"/>
      <c r="OCB142"/>
      <c r="OCC142"/>
      <c r="OCD142"/>
      <c r="OCE142"/>
      <c r="OCF142"/>
      <c r="OCG142"/>
      <c r="OCH142"/>
      <c r="OCI142"/>
      <c r="OCJ142"/>
      <c r="OCK142"/>
      <c r="OCL142"/>
      <c r="OCM142"/>
      <c r="OCN142"/>
      <c r="OCO142"/>
      <c r="OCP142"/>
      <c r="OCQ142"/>
      <c r="OCR142"/>
      <c r="OCS142"/>
      <c r="OCT142"/>
      <c r="OCU142"/>
      <c r="OCV142"/>
      <c r="OCW142"/>
      <c r="OCX142"/>
      <c r="OCY142"/>
      <c r="OCZ142"/>
      <c r="ODA142"/>
      <c r="ODB142"/>
      <c r="ODC142"/>
      <c r="ODD142"/>
      <c r="ODE142"/>
      <c r="ODF142"/>
      <c r="ODG142"/>
      <c r="ODH142"/>
      <c r="ODI142"/>
      <c r="ODJ142"/>
      <c r="ODK142"/>
      <c r="ODL142"/>
      <c r="ODM142"/>
      <c r="ODN142"/>
      <c r="ODO142"/>
      <c r="ODP142"/>
      <c r="ODQ142"/>
      <c r="ODR142"/>
      <c r="ODS142"/>
      <c r="ODT142"/>
      <c r="ODU142"/>
      <c r="ODV142"/>
      <c r="ODW142"/>
      <c r="ODX142"/>
      <c r="ODY142"/>
      <c r="ODZ142"/>
      <c r="OEA142"/>
      <c r="OEB142"/>
      <c r="OEC142"/>
      <c r="OED142"/>
      <c r="OEE142"/>
      <c r="OEF142"/>
      <c r="OEG142"/>
      <c r="OEH142"/>
      <c r="OEI142"/>
      <c r="OEJ142"/>
      <c r="OEK142"/>
      <c r="OEL142"/>
      <c r="OEM142"/>
      <c r="OEN142"/>
      <c r="OEO142"/>
      <c r="OEP142"/>
      <c r="OEQ142"/>
      <c r="OER142"/>
      <c r="OES142"/>
      <c r="OET142"/>
      <c r="OEU142"/>
      <c r="OEV142"/>
      <c r="OEW142"/>
      <c r="OEX142"/>
      <c r="OEY142"/>
      <c r="OEZ142"/>
      <c r="OFA142"/>
      <c r="OFB142"/>
      <c r="OFC142"/>
      <c r="OFD142"/>
      <c r="OFE142"/>
      <c r="OFF142"/>
      <c r="OFG142"/>
      <c r="OFH142"/>
      <c r="OFI142"/>
      <c r="OFJ142"/>
      <c r="OFK142"/>
      <c r="OFL142"/>
      <c r="OFM142"/>
      <c r="OFN142"/>
      <c r="OFO142"/>
      <c r="OFP142"/>
      <c r="OFQ142"/>
      <c r="OFR142"/>
      <c r="OFS142"/>
      <c r="OFT142"/>
      <c r="OFU142"/>
      <c r="OFV142"/>
      <c r="OFW142"/>
      <c r="OFX142"/>
      <c r="OFY142"/>
      <c r="OFZ142"/>
      <c r="OGA142"/>
      <c r="OGB142"/>
      <c r="OGC142"/>
      <c r="OGD142"/>
      <c r="OGE142"/>
      <c r="OGF142"/>
      <c r="OGG142"/>
      <c r="OGH142"/>
      <c r="OGI142"/>
      <c r="OGJ142"/>
      <c r="OGK142"/>
      <c r="OGL142"/>
      <c r="OGM142"/>
      <c r="OGN142"/>
      <c r="OGO142"/>
      <c r="OGP142"/>
      <c r="OGQ142"/>
      <c r="OGR142"/>
      <c r="OGS142"/>
      <c r="OGT142"/>
      <c r="OGU142"/>
      <c r="OGV142"/>
      <c r="OGW142"/>
      <c r="OGX142"/>
      <c r="OGY142"/>
      <c r="OGZ142"/>
      <c r="OHA142"/>
      <c r="OHB142"/>
      <c r="OHC142"/>
      <c r="OHD142"/>
      <c r="OHE142"/>
      <c r="OHF142"/>
      <c r="OHG142"/>
      <c r="OHH142"/>
      <c r="OHI142"/>
      <c r="OHJ142"/>
      <c r="OHK142"/>
      <c r="OHL142"/>
      <c r="OHM142"/>
      <c r="OHN142"/>
      <c r="OHO142"/>
      <c r="OHP142"/>
      <c r="OHQ142"/>
      <c r="OHR142"/>
      <c r="OHS142"/>
      <c r="OHT142"/>
      <c r="OHU142"/>
      <c r="OHV142"/>
      <c r="OHW142"/>
      <c r="OHX142"/>
      <c r="OHY142"/>
      <c r="OHZ142"/>
      <c r="OIA142"/>
      <c r="OIB142"/>
      <c r="OIC142"/>
      <c r="OID142"/>
      <c r="OIE142"/>
      <c r="OIF142"/>
      <c r="OIG142"/>
      <c r="OIH142"/>
      <c r="OII142"/>
      <c r="OIJ142"/>
      <c r="OIK142"/>
      <c r="OIL142"/>
      <c r="OIM142"/>
      <c r="OIN142"/>
      <c r="OIO142"/>
      <c r="OIP142"/>
      <c r="OIQ142"/>
      <c r="OIR142"/>
      <c r="OIS142"/>
      <c r="OIT142"/>
      <c r="OIU142"/>
      <c r="OIV142"/>
      <c r="OIW142"/>
      <c r="OIX142"/>
      <c r="OIY142"/>
      <c r="OIZ142"/>
      <c r="OJA142"/>
      <c r="OJB142"/>
      <c r="OJC142"/>
      <c r="OJD142"/>
      <c r="OJE142"/>
      <c r="OJF142"/>
      <c r="OJG142"/>
      <c r="OJH142"/>
      <c r="OJI142"/>
      <c r="OJJ142"/>
      <c r="OJK142"/>
      <c r="OJL142"/>
      <c r="OJM142"/>
      <c r="OJN142"/>
      <c r="OJO142"/>
      <c r="OJP142"/>
      <c r="OJQ142"/>
      <c r="OJR142"/>
      <c r="OJS142"/>
      <c r="OJT142"/>
      <c r="OJU142"/>
      <c r="OJV142"/>
      <c r="OJW142"/>
      <c r="OJX142"/>
      <c r="OJY142"/>
      <c r="OJZ142"/>
      <c r="OKA142"/>
      <c r="OKB142"/>
      <c r="OKC142"/>
      <c r="OKD142"/>
      <c r="OKE142"/>
      <c r="OKF142"/>
      <c r="OKG142"/>
      <c r="OKH142"/>
      <c r="OKI142"/>
      <c r="OKJ142"/>
      <c r="OKK142"/>
      <c r="OKL142"/>
      <c r="OKM142"/>
      <c r="OKN142"/>
      <c r="OKO142"/>
      <c r="OKP142"/>
      <c r="OKQ142"/>
      <c r="OKR142"/>
      <c r="OKS142"/>
      <c r="OKT142"/>
      <c r="OKU142"/>
      <c r="OKV142"/>
      <c r="OKW142"/>
      <c r="OKX142"/>
      <c r="OKY142"/>
      <c r="OKZ142"/>
      <c r="OLA142"/>
      <c r="OLB142"/>
      <c r="OLC142"/>
      <c r="OLD142"/>
      <c r="OLE142"/>
      <c r="OLF142"/>
      <c r="OLG142"/>
      <c r="OLH142"/>
      <c r="OLI142"/>
      <c r="OLJ142"/>
      <c r="OLK142"/>
      <c r="OLL142"/>
      <c r="OLM142"/>
      <c r="OLN142"/>
      <c r="OLO142"/>
      <c r="OLP142"/>
      <c r="OLQ142"/>
      <c r="OLR142"/>
      <c r="OLS142"/>
      <c r="OLT142"/>
      <c r="OLU142"/>
      <c r="OLV142"/>
      <c r="OLW142"/>
      <c r="OLX142"/>
      <c r="OLY142"/>
      <c r="OLZ142"/>
      <c r="OMA142"/>
      <c r="OMB142"/>
      <c r="OMC142"/>
      <c r="OMD142"/>
      <c r="OME142"/>
      <c r="OMF142"/>
      <c r="OMG142"/>
      <c r="OMH142"/>
      <c r="OMI142"/>
      <c r="OMJ142"/>
      <c r="OMK142"/>
      <c r="OML142"/>
      <c r="OMM142"/>
      <c r="OMN142"/>
      <c r="OMO142"/>
      <c r="OMP142"/>
      <c r="OMQ142"/>
      <c r="OMR142"/>
      <c r="OMS142"/>
      <c r="OMT142"/>
      <c r="OMU142"/>
      <c r="OMV142"/>
      <c r="OMW142"/>
      <c r="OMX142"/>
      <c r="OMY142"/>
      <c r="OMZ142"/>
      <c r="ONA142"/>
      <c r="ONB142"/>
      <c r="ONC142"/>
      <c r="OND142"/>
      <c r="ONE142"/>
      <c r="ONF142"/>
      <c r="ONG142"/>
      <c r="ONH142"/>
      <c r="ONI142"/>
      <c r="ONJ142"/>
      <c r="ONK142"/>
      <c r="ONL142"/>
      <c r="ONM142"/>
      <c r="ONN142"/>
      <c r="ONO142"/>
      <c r="ONP142"/>
      <c r="ONQ142"/>
      <c r="ONR142"/>
      <c r="ONS142"/>
      <c r="ONT142"/>
      <c r="ONU142"/>
      <c r="ONV142"/>
      <c r="ONW142"/>
      <c r="ONX142"/>
      <c r="ONY142"/>
      <c r="ONZ142"/>
      <c r="OOA142"/>
      <c r="OOB142"/>
      <c r="OOC142"/>
      <c r="OOD142"/>
      <c r="OOE142"/>
      <c r="OOF142"/>
      <c r="OOG142"/>
      <c r="OOH142"/>
      <c r="OOI142"/>
      <c r="OOJ142"/>
      <c r="OOK142"/>
      <c r="OOL142"/>
      <c r="OOM142"/>
      <c r="OON142"/>
      <c r="OOO142"/>
      <c r="OOP142"/>
      <c r="OOQ142"/>
      <c r="OOR142"/>
      <c r="OOS142"/>
      <c r="OOT142"/>
      <c r="OOU142"/>
      <c r="OOV142"/>
      <c r="OOW142"/>
      <c r="OOX142"/>
      <c r="OOY142"/>
      <c r="OOZ142"/>
      <c r="OPA142"/>
      <c r="OPB142"/>
      <c r="OPC142"/>
      <c r="OPD142"/>
      <c r="OPE142"/>
      <c r="OPF142"/>
      <c r="OPG142"/>
      <c r="OPH142"/>
      <c r="OPI142"/>
      <c r="OPJ142"/>
      <c r="OPK142"/>
      <c r="OPL142"/>
      <c r="OPM142"/>
      <c r="OPN142"/>
      <c r="OPO142"/>
      <c r="OPP142"/>
      <c r="OPQ142"/>
      <c r="OPR142"/>
      <c r="OPS142"/>
      <c r="OPT142"/>
      <c r="OPU142"/>
      <c r="OPV142"/>
      <c r="OPW142"/>
      <c r="OPX142"/>
      <c r="OPY142"/>
      <c r="OPZ142"/>
      <c r="OQA142"/>
      <c r="OQB142"/>
      <c r="OQC142"/>
      <c r="OQD142"/>
      <c r="OQE142"/>
      <c r="OQF142"/>
      <c r="OQG142"/>
      <c r="OQH142"/>
      <c r="OQI142"/>
      <c r="OQJ142"/>
      <c r="OQK142"/>
      <c r="OQL142"/>
      <c r="OQM142"/>
      <c r="OQN142"/>
      <c r="OQO142"/>
      <c r="OQP142"/>
      <c r="OQQ142"/>
      <c r="OQR142"/>
      <c r="OQS142"/>
      <c r="OQT142"/>
      <c r="OQU142"/>
      <c r="OQV142"/>
      <c r="OQW142"/>
      <c r="OQX142"/>
      <c r="OQY142"/>
      <c r="OQZ142"/>
      <c r="ORA142"/>
      <c r="ORB142"/>
      <c r="ORC142"/>
      <c r="ORD142"/>
      <c r="ORE142"/>
      <c r="ORF142"/>
      <c r="ORG142"/>
      <c r="ORH142"/>
      <c r="ORI142"/>
      <c r="ORJ142"/>
      <c r="ORK142"/>
      <c r="ORL142"/>
      <c r="ORM142"/>
      <c r="ORN142"/>
      <c r="ORO142"/>
      <c r="ORP142"/>
      <c r="ORQ142"/>
      <c r="ORR142"/>
      <c r="ORS142"/>
      <c r="ORT142"/>
      <c r="ORU142"/>
      <c r="ORV142"/>
      <c r="ORW142"/>
      <c r="ORX142"/>
      <c r="ORY142"/>
      <c r="ORZ142"/>
      <c r="OSA142"/>
      <c r="OSB142"/>
      <c r="OSC142"/>
      <c r="OSD142"/>
      <c r="OSE142"/>
      <c r="OSF142"/>
      <c r="OSG142"/>
      <c r="OSH142"/>
      <c r="OSI142"/>
      <c r="OSJ142"/>
      <c r="OSK142"/>
      <c r="OSL142"/>
      <c r="OSM142"/>
      <c r="OSN142"/>
      <c r="OSO142"/>
      <c r="OSP142"/>
      <c r="OSQ142"/>
      <c r="OSR142"/>
      <c r="OSS142"/>
      <c r="OST142"/>
      <c r="OSU142"/>
      <c r="OSV142"/>
      <c r="OSW142"/>
      <c r="OSX142"/>
      <c r="OSY142"/>
      <c r="OSZ142"/>
      <c r="OTA142"/>
      <c r="OTB142"/>
      <c r="OTC142"/>
      <c r="OTD142"/>
      <c r="OTE142"/>
      <c r="OTF142"/>
      <c r="OTG142"/>
      <c r="OTH142"/>
      <c r="OTI142"/>
      <c r="OTJ142"/>
      <c r="OTK142"/>
      <c r="OTL142"/>
      <c r="OTM142"/>
      <c r="OTN142"/>
      <c r="OTO142"/>
      <c r="OTP142"/>
      <c r="OTQ142"/>
      <c r="OTR142"/>
      <c r="OTS142"/>
      <c r="OTT142"/>
      <c r="OTU142"/>
      <c r="OTV142"/>
      <c r="OTW142"/>
      <c r="OTX142"/>
      <c r="OTY142"/>
      <c r="OTZ142"/>
      <c r="OUA142"/>
      <c r="OUB142"/>
      <c r="OUC142"/>
      <c r="OUD142"/>
      <c r="OUE142"/>
      <c r="OUF142"/>
      <c r="OUG142"/>
      <c r="OUH142"/>
      <c r="OUI142"/>
      <c r="OUJ142"/>
      <c r="OUK142"/>
      <c r="OUL142"/>
      <c r="OUM142"/>
      <c r="OUN142"/>
      <c r="OUO142"/>
      <c r="OUP142"/>
      <c r="OUQ142"/>
      <c r="OUR142"/>
      <c r="OUS142"/>
      <c r="OUT142"/>
      <c r="OUU142"/>
      <c r="OUV142"/>
      <c r="OUW142"/>
      <c r="OUX142"/>
      <c r="OUY142"/>
      <c r="OUZ142"/>
      <c r="OVA142"/>
      <c r="OVB142"/>
      <c r="OVC142"/>
      <c r="OVD142"/>
      <c r="OVE142"/>
      <c r="OVF142"/>
      <c r="OVG142"/>
      <c r="OVH142"/>
      <c r="OVI142"/>
      <c r="OVJ142"/>
      <c r="OVK142"/>
      <c r="OVL142"/>
      <c r="OVM142"/>
      <c r="OVN142"/>
      <c r="OVO142"/>
      <c r="OVP142"/>
      <c r="OVQ142"/>
      <c r="OVR142"/>
      <c r="OVS142"/>
      <c r="OVT142"/>
      <c r="OVU142"/>
      <c r="OVV142"/>
      <c r="OVW142"/>
      <c r="OVX142"/>
      <c r="OVY142"/>
      <c r="OVZ142"/>
      <c r="OWA142"/>
      <c r="OWB142"/>
      <c r="OWC142"/>
      <c r="OWD142"/>
      <c r="OWE142"/>
      <c r="OWF142"/>
      <c r="OWG142"/>
      <c r="OWH142"/>
      <c r="OWI142"/>
      <c r="OWJ142"/>
      <c r="OWK142"/>
      <c r="OWL142"/>
      <c r="OWM142"/>
      <c r="OWN142"/>
      <c r="OWO142"/>
      <c r="OWP142"/>
      <c r="OWQ142"/>
      <c r="OWR142"/>
      <c r="OWS142"/>
      <c r="OWT142"/>
      <c r="OWU142"/>
      <c r="OWV142"/>
      <c r="OWW142"/>
      <c r="OWX142"/>
      <c r="OWY142"/>
      <c r="OWZ142"/>
      <c r="OXA142"/>
      <c r="OXB142"/>
      <c r="OXC142"/>
      <c r="OXD142"/>
      <c r="OXE142"/>
      <c r="OXF142"/>
      <c r="OXG142"/>
      <c r="OXH142"/>
      <c r="OXI142"/>
      <c r="OXJ142"/>
      <c r="OXK142"/>
      <c r="OXL142"/>
      <c r="OXM142"/>
      <c r="OXN142"/>
      <c r="OXO142"/>
      <c r="OXP142"/>
      <c r="OXQ142"/>
      <c r="OXR142"/>
      <c r="OXS142"/>
      <c r="OXT142"/>
      <c r="OXU142"/>
      <c r="OXV142"/>
      <c r="OXW142"/>
      <c r="OXX142"/>
      <c r="OXY142"/>
      <c r="OXZ142"/>
      <c r="OYA142"/>
      <c r="OYB142"/>
      <c r="OYC142"/>
      <c r="OYD142"/>
      <c r="OYE142"/>
      <c r="OYF142"/>
      <c r="OYG142"/>
      <c r="OYH142"/>
      <c r="OYI142"/>
      <c r="OYJ142"/>
      <c r="OYK142"/>
      <c r="OYL142"/>
      <c r="OYM142"/>
      <c r="OYN142"/>
      <c r="OYO142"/>
      <c r="OYP142"/>
      <c r="OYQ142"/>
      <c r="OYR142"/>
      <c r="OYS142"/>
      <c r="OYT142"/>
      <c r="OYU142"/>
      <c r="OYV142"/>
      <c r="OYW142"/>
      <c r="OYX142"/>
      <c r="OYY142"/>
      <c r="OYZ142"/>
      <c r="OZA142"/>
      <c r="OZB142"/>
      <c r="OZC142"/>
      <c r="OZD142"/>
      <c r="OZE142"/>
      <c r="OZF142"/>
      <c r="OZG142"/>
      <c r="OZH142"/>
      <c r="OZI142"/>
      <c r="OZJ142"/>
      <c r="OZK142"/>
      <c r="OZL142"/>
      <c r="OZM142"/>
      <c r="OZN142"/>
      <c r="OZO142"/>
      <c r="OZP142"/>
      <c r="OZQ142"/>
      <c r="OZR142"/>
      <c r="OZS142"/>
      <c r="OZT142"/>
      <c r="OZU142"/>
      <c r="OZV142"/>
      <c r="OZW142"/>
      <c r="OZX142"/>
      <c r="OZY142"/>
      <c r="OZZ142"/>
      <c r="PAA142"/>
      <c r="PAB142"/>
      <c r="PAC142"/>
      <c r="PAD142"/>
      <c r="PAE142"/>
      <c r="PAF142"/>
      <c r="PAG142"/>
      <c r="PAH142"/>
      <c r="PAI142"/>
      <c r="PAJ142"/>
      <c r="PAK142"/>
      <c r="PAL142"/>
      <c r="PAM142"/>
      <c r="PAN142"/>
      <c r="PAO142"/>
      <c r="PAP142"/>
      <c r="PAQ142"/>
      <c r="PAR142"/>
      <c r="PAS142"/>
      <c r="PAT142"/>
      <c r="PAU142"/>
      <c r="PAV142"/>
      <c r="PAW142"/>
      <c r="PAX142"/>
      <c r="PAY142"/>
      <c r="PAZ142"/>
      <c r="PBA142"/>
      <c r="PBB142"/>
      <c r="PBC142"/>
      <c r="PBD142"/>
      <c r="PBE142"/>
      <c r="PBF142"/>
      <c r="PBG142"/>
      <c r="PBH142"/>
      <c r="PBI142"/>
      <c r="PBJ142"/>
      <c r="PBK142"/>
      <c r="PBL142"/>
      <c r="PBM142"/>
      <c r="PBN142"/>
      <c r="PBO142"/>
      <c r="PBP142"/>
      <c r="PBQ142"/>
      <c r="PBR142"/>
      <c r="PBS142"/>
      <c r="PBT142"/>
      <c r="PBU142"/>
      <c r="PBV142"/>
      <c r="PBW142"/>
      <c r="PBX142"/>
      <c r="PBY142"/>
      <c r="PBZ142"/>
      <c r="PCA142"/>
      <c r="PCB142"/>
      <c r="PCC142"/>
      <c r="PCD142"/>
      <c r="PCE142"/>
      <c r="PCF142"/>
      <c r="PCG142"/>
      <c r="PCH142"/>
      <c r="PCI142"/>
      <c r="PCJ142"/>
      <c r="PCK142"/>
      <c r="PCL142"/>
      <c r="PCM142"/>
      <c r="PCN142"/>
      <c r="PCO142"/>
      <c r="PCP142"/>
      <c r="PCQ142"/>
      <c r="PCR142"/>
      <c r="PCS142"/>
      <c r="PCT142"/>
      <c r="PCU142"/>
      <c r="PCV142"/>
      <c r="PCW142"/>
      <c r="PCX142"/>
      <c r="PCY142"/>
      <c r="PCZ142"/>
      <c r="PDA142"/>
      <c r="PDB142"/>
      <c r="PDC142"/>
      <c r="PDD142"/>
      <c r="PDE142"/>
      <c r="PDF142"/>
      <c r="PDG142"/>
      <c r="PDH142"/>
      <c r="PDI142"/>
      <c r="PDJ142"/>
      <c r="PDK142"/>
      <c r="PDL142"/>
      <c r="PDM142"/>
      <c r="PDN142"/>
      <c r="PDO142"/>
      <c r="PDP142"/>
      <c r="PDQ142"/>
      <c r="PDR142"/>
      <c r="PDS142"/>
      <c r="PDT142"/>
      <c r="PDU142"/>
      <c r="PDV142"/>
      <c r="PDW142"/>
      <c r="PDX142"/>
      <c r="PDY142"/>
      <c r="PDZ142"/>
      <c r="PEA142"/>
      <c r="PEB142"/>
      <c r="PEC142"/>
      <c r="PED142"/>
      <c r="PEE142"/>
      <c r="PEF142"/>
      <c r="PEG142"/>
      <c r="PEH142"/>
      <c r="PEI142"/>
      <c r="PEJ142"/>
      <c r="PEK142"/>
      <c r="PEL142"/>
      <c r="PEM142"/>
      <c r="PEN142"/>
      <c r="PEO142"/>
      <c r="PEP142"/>
      <c r="PEQ142"/>
      <c r="PER142"/>
      <c r="PES142"/>
      <c r="PET142"/>
      <c r="PEU142"/>
      <c r="PEV142"/>
      <c r="PEW142"/>
      <c r="PEX142"/>
      <c r="PEY142"/>
      <c r="PEZ142"/>
      <c r="PFA142"/>
      <c r="PFB142"/>
      <c r="PFC142"/>
      <c r="PFD142"/>
      <c r="PFE142"/>
      <c r="PFF142"/>
      <c r="PFG142"/>
      <c r="PFH142"/>
      <c r="PFI142"/>
      <c r="PFJ142"/>
      <c r="PFK142"/>
      <c r="PFL142"/>
      <c r="PFM142"/>
      <c r="PFN142"/>
      <c r="PFO142"/>
      <c r="PFP142"/>
      <c r="PFQ142"/>
      <c r="PFR142"/>
      <c r="PFS142"/>
      <c r="PFT142"/>
      <c r="PFU142"/>
      <c r="PFV142"/>
      <c r="PFW142"/>
      <c r="PFX142"/>
      <c r="PFY142"/>
      <c r="PFZ142"/>
      <c r="PGA142"/>
      <c r="PGB142"/>
      <c r="PGC142"/>
      <c r="PGD142"/>
      <c r="PGE142"/>
      <c r="PGF142"/>
      <c r="PGG142"/>
      <c r="PGH142"/>
      <c r="PGI142"/>
      <c r="PGJ142"/>
      <c r="PGK142"/>
      <c r="PGL142"/>
      <c r="PGM142"/>
      <c r="PGN142"/>
      <c r="PGO142"/>
      <c r="PGP142"/>
      <c r="PGQ142"/>
      <c r="PGR142"/>
      <c r="PGS142"/>
      <c r="PGT142"/>
      <c r="PGU142"/>
      <c r="PGV142"/>
      <c r="PGW142"/>
      <c r="PGX142"/>
      <c r="PGY142"/>
      <c r="PGZ142"/>
      <c r="PHA142"/>
      <c r="PHB142"/>
      <c r="PHC142"/>
      <c r="PHD142"/>
      <c r="PHE142"/>
      <c r="PHF142"/>
      <c r="PHG142"/>
      <c r="PHH142"/>
      <c r="PHI142"/>
      <c r="PHJ142"/>
      <c r="PHK142"/>
      <c r="PHL142"/>
      <c r="PHM142"/>
      <c r="PHN142"/>
      <c r="PHO142"/>
      <c r="PHP142"/>
      <c r="PHQ142"/>
      <c r="PHR142"/>
      <c r="PHS142"/>
      <c r="PHT142"/>
      <c r="PHU142"/>
      <c r="PHV142"/>
      <c r="PHW142"/>
      <c r="PHX142"/>
      <c r="PHY142"/>
      <c r="PHZ142"/>
      <c r="PIA142"/>
      <c r="PIB142"/>
      <c r="PIC142"/>
      <c r="PID142"/>
      <c r="PIE142"/>
      <c r="PIF142"/>
      <c r="PIG142"/>
      <c r="PIH142"/>
      <c r="PII142"/>
      <c r="PIJ142"/>
      <c r="PIK142"/>
      <c r="PIL142"/>
      <c r="PIM142"/>
      <c r="PIN142"/>
      <c r="PIO142"/>
      <c r="PIP142"/>
      <c r="PIQ142"/>
      <c r="PIR142"/>
      <c r="PIS142"/>
      <c r="PIT142"/>
      <c r="PIU142"/>
      <c r="PIV142"/>
      <c r="PIW142"/>
      <c r="PIX142"/>
      <c r="PIY142"/>
      <c r="PIZ142"/>
      <c r="PJA142"/>
      <c r="PJB142"/>
      <c r="PJC142"/>
      <c r="PJD142"/>
      <c r="PJE142"/>
      <c r="PJF142"/>
      <c r="PJG142"/>
      <c r="PJH142"/>
      <c r="PJI142"/>
      <c r="PJJ142"/>
      <c r="PJK142"/>
      <c r="PJL142"/>
      <c r="PJM142"/>
      <c r="PJN142"/>
      <c r="PJO142"/>
      <c r="PJP142"/>
      <c r="PJQ142"/>
      <c r="PJR142"/>
      <c r="PJS142"/>
      <c r="PJT142"/>
      <c r="PJU142"/>
      <c r="PJV142"/>
      <c r="PJW142"/>
      <c r="PJX142"/>
      <c r="PJY142"/>
      <c r="PJZ142"/>
      <c r="PKA142"/>
      <c r="PKB142"/>
      <c r="PKC142"/>
      <c r="PKD142"/>
      <c r="PKE142"/>
      <c r="PKF142"/>
      <c r="PKG142"/>
      <c r="PKH142"/>
      <c r="PKI142"/>
      <c r="PKJ142"/>
      <c r="PKK142"/>
      <c r="PKL142"/>
      <c r="PKM142"/>
      <c r="PKN142"/>
      <c r="PKO142"/>
      <c r="PKP142"/>
      <c r="PKQ142"/>
      <c r="PKR142"/>
      <c r="PKS142"/>
      <c r="PKT142"/>
      <c r="PKU142"/>
      <c r="PKV142"/>
      <c r="PKW142"/>
      <c r="PKX142"/>
      <c r="PKY142"/>
      <c r="PKZ142"/>
      <c r="PLA142"/>
      <c r="PLB142"/>
      <c r="PLC142"/>
      <c r="PLD142"/>
      <c r="PLE142"/>
      <c r="PLF142"/>
      <c r="PLG142"/>
      <c r="PLH142"/>
      <c r="PLI142"/>
      <c r="PLJ142"/>
      <c r="PLK142"/>
      <c r="PLL142"/>
      <c r="PLM142"/>
      <c r="PLN142"/>
      <c r="PLO142"/>
      <c r="PLP142"/>
      <c r="PLQ142"/>
      <c r="PLR142"/>
      <c r="PLS142"/>
      <c r="PLT142"/>
      <c r="PLU142"/>
      <c r="PLV142"/>
      <c r="PLW142"/>
      <c r="PLX142"/>
      <c r="PLY142"/>
      <c r="PLZ142"/>
      <c r="PMA142"/>
      <c r="PMB142"/>
      <c r="PMC142"/>
      <c r="PMD142"/>
      <c r="PME142"/>
      <c r="PMF142"/>
      <c r="PMG142"/>
      <c r="PMH142"/>
      <c r="PMI142"/>
      <c r="PMJ142"/>
      <c r="PMK142"/>
      <c r="PML142"/>
      <c r="PMM142"/>
      <c r="PMN142"/>
      <c r="PMO142"/>
      <c r="PMP142"/>
      <c r="PMQ142"/>
      <c r="PMR142"/>
      <c r="PMS142"/>
      <c r="PMT142"/>
      <c r="PMU142"/>
      <c r="PMV142"/>
      <c r="PMW142"/>
      <c r="PMX142"/>
      <c r="PMY142"/>
      <c r="PMZ142"/>
      <c r="PNA142"/>
      <c r="PNB142"/>
      <c r="PNC142"/>
      <c r="PND142"/>
      <c r="PNE142"/>
      <c r="PNF142"/>
      <c r="PNG142"/>
      <c r="PNH142"/>
      <c r="PNI142"/>
      <c r="PNJ142"/>
      <c r="PNK142"/>
      <c r="PNL142"/>
      <c r="PNM142"/>
      <c r="PNN142"/>
      <c r="PNO142"/>
      <c r="PNP142"/>
      <c r="PNQ142"/>
      <c r="PNR142"/>
      <c r="PNS142"/>
      <c r="PNT142"/>
      <c r="PNU142"/>
      <c r="PNV142"/>
      <c r="PNW142"/>
      <c r="PNX142"/>
      <c r="PNY142"/>
      <c r="PNZ142"/>
      <c r="POA142"/>
      <c r="POB142"/>
      <c r="POC142"/>
      <c r="POD142"/>
      <c r="POE142"/>
      <c r="POF142"/>
      <c r="POG142"/>
      <c r="POH142"/>
      <c r="POI142"/>
      <c r="POJ142"/>
      <c r="POK142"/>
      <c r="POL142"/>
      <c r="POM142"/>
      <c r="PON142"/>
      <c r="POO142"/>
      <c r="POP142"/>
      <c r="POQ142"/>
      <c r="POR142"/>
      <c r="POS142"/>
      <c r="POT142"/>
      <c r="POU142"/>
      <c r="POV142"/>
      <c r="POW142"/>
      <c r="POX142"/>
      <c r="POY142"/>
      <c r="POZ142"/>
      <c r="PPA142"/>
      <c r="PPB142"/>
      <c r="PPC142"/>
      <c r="PPD142"/>
      <c r="PPE142"/>
      <c r="PPF142"/>
      <c r="PPG142"/>
      <c r="PPH142"/>
      <c r="PPI142"/>
      <c r="PPJ142"/>
      <c r="PPK142"/>
      <c r="PPL142"/>
      <c r="PPM142"/>
      <c r="PPN142"/>
      <c r="PPO142"/>
      <c r="PPP142"/>
      <c r="PPQ142"/>
      <c r="PPR142"/>
      <c r="PPS142"/>
      <c r="PPT142"/>
      <c r="PPU142"/>
      <c r="PPV142"/>
      <c r="PPW142"/>
      <c r="PPX142"/>
      <c r="PPY142"/>
      <c r="PPZ142"/>
      <c r="PQA142"/>
      <c r="PQB142"/>
      <c r="PQC142"/>
      <c r="PQD142"/>
      <c r="PQE142"/>
      <c r="PQF142"/>
      <c r="PQG142"/>
      <c r="PQH142"/>
      <c r="PQI142"/>
      <c r="PQJ142"/>
      <c r="PQK142"/>
      <c r="PQL142"/>
      <c r="PQM142"/>
      <c r="PQN142"/>
      <c r="PQO142"/>
      <c r="PQP142"/>
      <c r="PQQ142"/>
      <c r="PQR142"/>
      <c r="PQS142"/>
      <c r="PQT142"/>
      <c r="PQU142"/>
      <c r="PQV142"/>
      <c r="PQW142"/>
      <c r="PQX142"/>
      <c r="PQY142"/>
      <c r="PQZ142"/>
      <c r="PRA142"/>
      <c r="PRB142"/>
      <c r="PRC142"/>
      <c r="PRD142"/>
      <c r="PRE142"/>
      <c r="PRF142"/>
      <c r="PRG142"/>
      <c r="PRH142"/>
      <c r="PRI142"/>
      <c r="PRJ142"/>
      <c r="PRK142"/>
      <c r="PRL142"/>
      <c r="PRM142"/>
      <c r="PRN142"/>
      <c r="PRO142"/>
      <c r="PRP142"/>
      <c r="PRQ142"/>
      <c r="PRR142"/>
      <c r="PRS142"/>
      <c r="PRT142"/>
      <c r="PRU142"/>
      <c r="PRV142"/>
      <c r="PRW142"/>
      <c r="PRX142"/>
      <c r="PRY142"/>
      <c r="PRZ142"/>
      <c r="PSA142"/>
      <c r="PSB142"/>
      <c r="PSC142"/>
      <c r="PSD142"/>
      <c r="PSE142"/>
      <c r="PSF142"/>
      <c r="PSG142"/>
      <c r="PSH142"/>
      <c r="PSI142"/>
      <c r="PSJ142"/>
      <c r="PSK142"/>
      <c r="PSL142"/>
      <c r="PSM142"/>
      <c r="PSN142"/>
      <c r="PSO142"/>
      <c r="PSP142"/>
      <c r="PSQ142"/>
      <c r="PSR142"/>
      <c r="PSS142"/>
      <c r="PST142"/>
      <c r="PSU142"/>
      <c r="PSV142"/>
      <c r="PSW142"/>
      <c r="PSX142"/>
      <c r="PSY142"/>
      <c r="PSZ142"/>
      <c r="PTA142"/>
      <c r="PTB142"/>
      <c r="PTC142"/>
      <c r="PTD142"/>
      <c r="PTE142"/>
      <c r="PTF142"/>
      <c r="PTG142"/>
      <c r="PTH142"/>
      <c r="PTI142"/>
      <c r="PTJ142"/>
      <c r="PTK142"/>
      <c r="PTL142"/>
      <c r="PTM142"/>
      <c r="PTN142"/>
      <c r="PTO142"/>
      <c r="PTP142"/>
      <c r="PTQ142"/>
      <c r="PTR142"/>
      <c r="PTS142"/>
      <c r="PTT142"/>
      <c r="PTU142"/>
      <c r="PTV142"/>
      <c r="PTW142"/>
      <c r="PTX142"/>
      <c r="PTY142"/>
      <c r="PTZ142"/>
      <c r="PUA142"/>
      <c r="PUB142"/>
      <c r="PUC142"/>
      <c r="PUD142"/>
      <c r="PUE142"/>
      <c r="PUF142"/>
      <c r="PUG142"/>
      <c r="PUH142"/>
      <c r="PUI142"/>
      <c r="PUJ142"/>
      <c r="PUK142"/>
      <c r="PUL142"/>
      <c r="PUM142"/>
      <c r="PUN142"/>
      <c r="PUO142"/>
      <c r="PUP142"/>
      <c r="PUQ142"/>
      <c r="PUR142"/>
      <c r="PUS142"/>
      <c r="PUT142"/>
      <c r="PUU142"/>
      <c r="PUV142"/>
      <c r="PUW142"/>
      <c r="PUX142"/>
      <c r="PUY142"/>
      <c r="PUZ142"/>
      <c r="PVA142"/>
      <c r="PVB142"/>
      <c r="PVC142"/>
      <c r="PVD142"/>
      <c r="PVE142"/>
      <c r="PVF142"/>
      <c r="PVG142"/>
      <c r="PVH142"/>
      <c r="PVI142"/>
      <c r="PVJ142"/>
      <c r="PVK142"/>
      <c r="PVL142"/>
      <c r="PVM142"/>
      <c r="PVN142"/>
      <c r="PVO142"/>
      <c r="PVP142"/>
      <c r="PVQ142"/>
      <c r="PVR142"/>
      <c r="PVS142"/>
      <c r="PVT142"/>
      <c r="PVU142"/>
      <c r="PVV142"/>
      <c r="PVW142"/>
      <c r="PVX142"/>
      <c r="PVY142"/>
      <c r="PVZ142"/>
      <c r="PWA142"/>
      <c r="PWB142"/>
      <c r="PWC142"/>
      <c r="PWD142"/>
      <c r="PWE142"/>
      <c r="PWF142"/>
      <c r="PWG142"/>
      <c r="PWH142"/>
      <c r="PWI142"/>
      <c r="PWJ142"/>
      <c r="PWK142"/>
      <c r="PWL142"/>
      <c r="PWM142"/>
      <c r="PWN142"/>
      <c r="PWO142"/>
      <c r="PWP142"/>
      <c r="PWQ142"/>
      <c r="PWR142"/>
      <c r="PWS142"/>
      <c r="PWT142"/>
      <c r="PWU142"/>
      <c r="PWV142"/>
      <c r="PWW142"/>
      <c r="PWX142"/>
      <c r="PWY142"/>
      <c r="PWZ142"/>
      <c r="PXA142"/>
      <c r="PXB142"/>
      <c r="PXC142"/>
      <c r="PXD142"/>
      <c r="PXE142"/>
      <c r="PXF142"/>
      <c r="PXG142"/>
      <c r="PXH142"/>
      <c r="PXI142"/>
      <c r="PXJ142"/>
      <c r="PXK142"/>
      <c r="PXL142"/>
      <c r="PXM142"/>
      <c r="PXN142"/>
      <c r="PXO142"/>
      <c r="PXP142"/>
      <c r="PXQ142"/>
      <c r="PXR142"/>
      <c r="PXS142"/>
      <c r="PXT142"/>
      <c r="PXU142"/>
      <c r="PXV142"/>
      <c r="PXW142"/>
      <c r="PXX142"/>
      <c r="PXY142"/>
      <c r="PXZ142"/>
      <c r="PYA142"/>
      <c r="PYB142"/>
      <c r="PYC142"/>
      <c r="PYD142"/>
      <c r="PYE142"/>
      <c r="PYF142"/>
      <c r="PYG142"/>
      <c r="PYH142"/>
      <c r="PYI142"/>
      <c r="PYJ142"/>
      <c r="PYK142"/>
      <c r="PYL142"/>
      <c r="PYM142"/>
      <c r="PYN142"/>
      <c r="PYO142"/>
      <c r="PYP142"/>
      <c r="PYQ142"/>
      <c r="PYR142"/>
      <c r="PYS142"/>
      <c r="PYT142"/>
      <c r="PYU142"/>
      <c r="PYV142"/>
      <c r="PYW142"/>
      <c r="PYX142"/>
      <c r="PYY142"/>
      <c r="PYZ142"/>
      <c r="PZA142"/>
      <c r="PZB142"/>
      <c r="PZC142"/>
      <c r="PZD142"/>
      <c r="PZE142"/>
      <c r="PZF142"/>
      <c r="PZG142"/>
      <c r="PZH142"/>
      <c r="PZI142"/>
      <c r="PZJ142"/>
      <c r="PZK142"/>
      <c r="PZL142"/>
      <c r="PZM142"/>
      <c r="PZN142"/>
      <c r="PZO142"/>
      <c r="PZP142"/>
      <c r="PZQ142"/>
      <c r="PZR142"/>
      <c r="PZS142"/>
      <c r="PZT142"/>
      <c r="PZU142"/>
      <c r="PZV142"/>
      <c r="PZW142"/>
      <c r="PZX142"/>
      <c r="PZY142"/>
      <c r="PZZ142"/>
      <c r="QAA142"/>
      <c r="QAB142"/>
      <c r="QAC142"/>
      <c r="QAD142"/>
      <c r="QAE142"/>
      <c r="QAF142"/>
      <c r="QAG142"/>
      <c r="QAH142"/>
      <c r="QAI142"/>
      <c r="QAJ142"/>
      <c r="QAK142"/>
      <c r="QAL142"/>
      <c r="QAM142"/>
      <c r="QAN142"/>
      <c r="QAO142"/>
      <c r="QAP142"/>
      <c r="QAQ142"/>
      <c r="QAR142"/>
      <c r="QAS142"/>
      <c r="QAT142"/>
      <c r="QAU142"/>
      <c r="QAV142"/>
      <c r="QAW142"/>
      <c r="QAX142"/>
      <c r="QAY142"/>
      <c r="QAZ142"/>
      <c r="QBA142"/>
      <c r="QBB142"/>
      <c r="QBC142"/>
      <c r="QBD142"/>
      <c r="QBE142"/>
      <c r="QBF142"/>
      <c r="QBG142"/>
      <c r="QBH142"/>
      <c r="QBI142"/>
      <c r="QBJ142"/>
      <c r="QBK142"/>
      <c r="QBL142"/>
      <c r="QBM142"/>
      <c r="QBN142"/>
      <c r="QBO142"/>
      <c r="QBP142"/>
      <c r="QBQ142"/>
      <c r="QBR142"/>
      <c r="QBS142"/>
      <c r="QBT142"/>
      <c r="QBU142"/>
      <c r="QBV142"/>
      <c r="QBW142"/>
      <c r="QBX142"/>
      <c r="QBY142"/>
      <c r="QBZ142"/>
      <c r="QCA142"/>
      <c r="QCB142"/>
      <c r="QCC142"/>
      <c r="QCD142"/>
      <c r="QCE142"/>
      <c r="QCF142"/>
      <c r="QCG142"/>
      <c r="QCH142"/>
      <c r="QCI142"/>
      <c r="QCJ142"/>
      <c r="QCK142"/>
      <c r="QCL142"/>
      <c r="QCM142"/>
      <c r="QCN142"/>
      <c r="QCO142"/>
      <c r="QCP142"/>
      <c r="QCQ142"/>
      <c r="QCR142"/>
      <c r="QCS142"/>
      <c r="QCT142"/>
      <c r="QCU142"/>
      <c r="QCV142"/>
      <c r="QCW142"/>
      <c r="QCX142"/>
      <c r="QCY142"/>
      <c r="QCZ142"/>
      <c r="QDA142"/>
      <c r="QDB142"/>
      <c r="QDC142"/>
      <c r="QDD142"/>
      <c r="QDE142"/>
      <c r="QDF142"/>
      <c r="QDG142"/>
      <c r="QDH142"/>
      <c r="QDI142"/>
      <c r="QDJ142"/>
      <c r="QDK142"/>
      <c r="QDL142"/>
      <c r="QDM142"/>
      <c r="QDN142"/>
      <c r="QDO142"/>
      <c r="QDP142"/>
      <c r="QDQ142"/>
      <c r="QDR142"/>
      <c r="QDS142"/>
      <c r="QDT142"/>
      <c r="QDU142"/>
      <c r="QDV142"/>
      <c r="QDW142"/>
      <c r="QDX142"/>
      <c r="QDY142"/>
      <c r="QDZ142"/>
      <c r="QEA142"/>
      <c r="QEB142"/>
      <c r="QEC142"/>
      <c r="QED142"/>
      <c r="QEE142"/>
      <c r="QEF142"/>
      <c r="QEG142"/>
      <c r="QEH142"/>
      <c r="QEI142"/>
      <c r="QEJ142"/>
      <c r="QEK142"/>
      <c r="QEL142"/>
      <c r="QEM142"/>
      <c r="QEN142"/>
      <c r="QEO142"/>
      <c r="QEP142"/>
      <c r="QEQ142"/>
      <c r="QER142"/>
      <c r="QES142"/>
      <c r="QET142"/>
      <c r="QEU142"/>
      <c r="QEV142"/>
      <c r="QEW142"/>
      <c r="QEX142"/>
      <c r="QEY142"/>
      <c r="QEZ142"/>
      <c r="QFA142"/>
      <c r="QFB142"/>
      <c r="QFC142"/>
      <c r="QFD142"/>
      <c r="QFE142"/>
      <c r="QFF142"/>
      <c r="QFG142"/>
      <c r="QFH142"/>
      <c r="QFI142"/>
      <c r="QFJ142"/>
      <c r="QFK142"/>
      <c r="QFL142"/>
      <c r="QFM142"/>
      <c r="QFN142"/>
      <c r="QFO142"/>
      <c r="QFP142"/>
      <c r="QFQ142"/>
      <c r="QFR142"/>
      <c r="QFS142"/>
      <c r="QFT142"/>
      <c r="QFU142"/>
      <c r="QFV142"/>
      <c r="QFW142"/>
      <c r="QFX142"/>
      <c r="QFY142"/>
      <c r="QFZ142"/>
      <c r="QGA142"/>
      <c r="QGB142"/>
      <c r="QGC142"/>
      <c r="QGD142"/>
      <c r="QGE142"/>
      <c r="QGF142"/>
      <c r="QGG142"/>
      <c r="QGH142"/>
      <c r="QGI142"/>
      <c r="QGJ142"/>
      <c r="QGK142"/>
      <c r="QGL142"/>
      <c r="QGM142"/>
      <c r="QGN142"/>
      <c r="QGO142"/>
      <c r="QGP142"/>
      <c r="QGQ142"/>
      <c r="QGR142"/>
      <c r="QGS142"/>
      <c r="QGT142"/>
      <c r="QGU142"/>
      <c r="QGV142"/>
      <c r="QGW142"/>
      <c r="QGX142"/>
      <c r="QGY142"/>
      <c r="QGZ142"/>
      <c r="QHA142"/>
      <c r="QHB142"/>
      <c r="QHC142"/>
      <c r="QHD142"/>
      <c r="QHE142"/>
      <c r="QHF142"/>
      <c r="QHG142"/>
      <c r="QHH142"/>
      <c r="QHI142"/>
      <c r="QHJ142"/>
      <c r="QHK142"/>
      <c r="QHL142"/>
      <c r="QHM142"/>
      <c r="QHN142"/>
      <c r="QHO142"/>
      <c r="QHP142"/>
      <c r="QHQ142"/>
      <c r="QHR142"/>
      <c r="QHS142"/>
      <c r="QHT142"/>
      <c r="QHU142"/>
      <c r="QHV142"/>
      <c r="QHW142"/>
      <c r="QHX142"/>
      <c r="QHY142"/>
      <c r="QHZ142"/>
      <c r="QIA142"/>
      <c r="QIB142"/>
      <c r="QIC142"/>
      <c r="QID142"/>
      <c r="QIE142"/>
      <c r="QIF142"/>
      <c r="QIG142"/>
      <c r="QIH142"/>
      <c r="QII142"/>
      <c r="QIJ142"/>
      <c r="QIK142"/>
      <c r="QIL142"/>
      <c r="QIM142"/>
      <c r="QIN142"/>
      <c r="QIO142"/>
      <c r="QIP142"/>
      <c r="QIQ142"/>
      <c r="QIR142"/>
      <c r="QIS142"/>
      <c r="QIT142"/>
      <c r="QIU142"/>
      <c r="QIV142"/>
      <c r="QIW142"/>
      <c r="QIX142"/>
      <c r="QIY142"/>
      <c r="QIZ142"/>
      <c r="QJA142"/>
      <c r="QJB142"/>
      <c r="QJC142"/>
      <c r="QJD142"/>
      <c r="QJE142"/>
      <c r="QJF142"/>
      <c r="QJG142"/>
      <c r="QJH142"/>
      <c r="QJI142"/>
      <c r="QJJ142"/>
      <c r="QJK142"/>
      <c r="QJL142"/>
      <c r="QJM142"/>
      <c r="QJN142"/>
      <c r="QJO142"/>
      <c r="QJP142"/>
      <c r="QJQ142"/>
      <c r="QJR142"/>
      <c r="QJS142"/>
      <c r="QJT142"/>
      <c r="QJU142"/>
      <c r="QJV142"/>
      <c r="QJW142"/>
      <c r="QJX142"/>
      <c r="QJY142"/>
      <c r="QJZ142"/>
      <c r="QKA142"/>
      <c r="QKB142"/>
      <c r="QKC142"/>
      <c r="QKD142"/>
      <c r="QKE142"/>
      <c r="QKF142"/>
      <c r="QKG142"/>
      <c r="QKH142"/>
      <c r="QKI142"/>
      <c r="QKJ142"/>
      <c r="QKK142"/>
      <c r="QKL142"/>
      <c r="QKM142"/>
      <c r="QKN142"/>
      <c r="QKO142"/>
      <c r="QKP142"/>
      <c r="QKQ142"/>
      <c r="QKR142"/>
      <c r="QKS142"/>
      <c r="QKT142"/>
      <c r="QKU142"/>
      <c r="QKV142"/>
      <c r="QKW142"/>
      <c r="QKX142"/>
      <c r="QKY142"/>
      <c r="QKZ142"/>
      <c r="QLA142"/>
      <c r="QLB142"/>
      <c r="QLC142"/>
      <c r="QLD142"/>
      <c r="QLE142"/>
      <c r="QLF142"/>
      <c r="QLG142"/>
      <c r="QLH142"/>
      <c r="QLI142"/>
      <c r="QLJ142"/>
      <c r="QLK142"/>
      <c r="QLL142"/>
      <c r="QLM142"/>
      <c r="QLN142"/>
      <c r="QLO142"/>
      <c r="QLP142"/>
      <c r="QLQ142"/>
      <c r="QLR142"/>
      <c r="QLS142"/>
      <c r="QLT142"/>
      <c r="QLU142"/>
      <c r="QLV142"/>
      <c r="QLW142"/>
      <c r="QLX142"/>
      <c r="QLY142"/>
      <c r="QLZ142"/>
      <c r="QMA142"/>
      <c r="QMB142"/>
      <c r="QMC142"/>
      <c r="QMD142"/>
      <c r="QME142"/>
      <c r="QMF142"/>
      <c r="QMG142"/>
      <c r="QMH142"/>
      <c r="QMI142"/>
      <c r="QMJ142"/>
      <c r="QMK142"/>
      <c r="QML142"/>
      <c r="QMM142"/>
      <c r="QMN142"/>
      <c r="QMO142"/>
      <c r="QMP142"/>
      <c r="QMQ142"/>
      <c r="QMR142"/>
      <c r="QMS142"/>
      <c r="QMT142"/>
      <c r="QMU142"/>
      <c r="QMV142"/>
      <c r="QMW142"/>
      <c r="QMX142"/>
      <c r="QMY142"/>
      <c r="QMZ142"/>
      <c r="QNA142"/>
      <c r="QNB142"/>
      <c r="QNC142"/>
      <c r="QND142"/>
      <c r="QNE142"/>
      <c r="QNF142"/>
      <c r="QNG142"/>
      <c r="QNH142"/>
      <c r="QNI142"/>
      <c r="QNJ142"/>
      <c r="QNK142"/>
      <c r="QNL142"/>
      <c r="QNM142"/>
      <c r="QNN142"/>
      <c r="QNO142"/>
      <c r="QNP142"/>
      <c r="QNQ142"/>
      <c r="QNR142"/>
      <c r="QNS142"/>
      <c r="QNT142"/>
      <c r="QNU142"/>
      <c r="QNV142"/>
      <c r="QNW142"/>
      <c r="QNX142"/>
      <c r="QNY142"/>
      <c r="QNZ142"/>
      <c r="QOA142"/>
      <c r="QOB142"/>
      <c r="QOC142"/>
      <c r="QOD142"/>
      <c r="QOE142"/>
      <c r="QOF142"/>
      <c r="QOG142"/>
      <c r="QOH142"/>
      <c r="QOI142"/>
      <c r="QOJ142"/>
      <c r="QOK142"/>
      <c r="QOL142"/>
      <c r="QOM142"/>
      <c r="QON142"/>
      <c r="QOO142"/>
      <c r="QOP142"/>
      <c r="QOQ142"/>
      <c r="QOR142"/>
      <c r="QOS142"/>
      <c r="QOT142"/>
      <c r="QOU142"/>
      <c r="QOV142"/>
      <c r="QOW142"/>
      <c r="QOX142"/>
      <c r="QOY142"/>
      <c r="QOZ142"/>
      <c r="QPA142"/>
      <c r="QPB142"/>
      <c r="QPC142"/>
      <c r="QPD142"/>
      <c r="QPE142"/>
      <c r="QPF142"/>
      <c r="QPG142"/>
      <c r="QPH142"/>
      <c r="QPI142"/>
      <c r="QPJ142"/>
      <c r="QPK142"/>
      <c r="QPL142"/>
      <c r="QPM142"/>
      <c r="QPN142"/>
      <c r="QPO142"/>
      <c r="QPP142"/>
      <c r="QPQ142"/>
      <c r="QPR142"/>
      <c r="QPS142"/>
      <c r="QPT142"/>
      <c r="QPU142"/>
      <c r="QPV142"/>
      <c r="QPW142"/>
      <c r="QPX142"/>
      <c r="QPY142"/>
      <c r="QPZ142"/>
      <c r="QQA142"/>
      <c r="QQB142"/>
      <c r="QQC142"/>
      <c r="QQD142"/>
      <c r="QQE142"/>
      <c r="QQF142"/>
      <c r="QQG142"/>
      <c r="QQH142"/>
      <c r="QQI142"/>
      <c r="QQJ142"/>
      <c r="QQK142"/>
      <c r="QQL142"/>
      <c r="QQM142"/>
      <c r="QQN142"/>
      <c r="QQO142"/>
      <c r="QQP142"/>
      <c r="QQQ142"/>
      <c r="QQR142"/>
      <c r="QQS142"/>
      <c r="QQT142"/>
      <c r="QQU142"/>
      <c r="QQV142"/>
      <c r="QQW142"/>
      <c r="QQX142"/>
      <c r="QQY142"/>
      <c r="QQZ142"/>
      <c r="QRA142"/>
      <c r="QRB142"/>
      <c r="QRC142"/>
      <c r="QRD142"/>
      <c r="QRE142"/>
      <c r="QRF142"/>
      <c r="QRG142"/>
      <c r="QRH142"/>
      <c r="QRI142"/>
      <c r="QRJ142"/>
      <c r="QRK142"/>
      <c r="QRL142"/>
      <c r="QRM142"/>
      <c r="QRN142"/>
      <c r="QRO142"/>
      <c r="QRP142"/>
      <c r="QRQ142"/>
      <c r="QRR142"/>
      <c r="QRS142"/>
      <c r="QRT142"/>
      <c r="QRU142"/>
      <c r="QRV142"/>
      <c r="QRW142"/>
      <c r="QRX142"/>
      <c r="QRY142"/>
      <c r="QRZ142"/>
      <c r="QSA142"/>
      <c r="QSB142"/>
      <c r="QSC142"/>
      <c r="QSD142"/>
      <c r="QSE142"/>
      <c r="QSF142"/>
      <c r="QSG142"/>
      <c r="QSH142"/>
      <c r="QSI142"/>
      <c r="QSJ142"/>
      <c r="QSK142"/>
      <c r="QSL142"/>
      <c r="QSM142"/>
      <c r="QSN142"/>
      <c r="QSO142"/>
      <c r="QSP142"/>
      <c r="QSQ142"/>
      <c r="QSR142"/>
      <c r="QSS142"/>
      <c r="QST142"/>
      <c r="QSU142"/>
      <c r="QSV142"/>
      <c r="QSW142"/>
      <c r="QSX142"/>
      <c r="QSY142"/>
      <c r="QSZ142"/>
      <c r="QTA142"/>
      <c r="QTB142"/>
      <c r="QTC142"/>
      <c r="QTD142"/>
      <c r="QTE142"/>
      <c r="QTF142"/>
      <c r="QTG142"/>
      <c r="QTH142"/>
      <c r="QTI142"/>
      <c r="QTJ142"/>
      <c r="QTK142"/>
      <c r="QTL142"/>
      <c r="QTM142"/>
      <c r="QTN142"/>
      <c r="QTO142"/>
      <c r="QTP142"/>
      <c r="QTQ142"/>
      <c r="QTR142"/>
      <c r="QTS142"/>
      <c r="QTT142"/>
      <c r="QTU142"/>
      <c r="QTV142"/>
      <c r="QTW142"/>
      <c r="QTX142"/>
      <c r="QTY142"/>
      <c r="QTZ142"/>
      <c r="QUA142"/>
      <c r="QUB142"/>
      <c r="QUC142"/>
      <c r="QUD142"/>
      <c r="QUE142"/>
      <c r="QUF142"/>
      <c r="QUG142"/>
      <c r="QUH142"/>
      <c r="QUI142"/>
      <c r="QUJ142"/>
      <c r="QUK142"/>
      <c r="QUL142"/>
      <c r="QUM142"/>
      <c r="QUN142"/>
      <c r="QUO142"/>
      <c r="QUP142"/>
      <c r="QUQ142"/>
      <c r="QUR142"/>
      <c r="QUS142"/>
      <c r="QUT142"/>
      <c r="QUU142"/>
      <c r="QUV142"/>
      <c r="QUW142"/>
      <c r="QUX142"/>
      <c r="QUY142"/>
      <c r="QUZ142"/>
      <c r="QVA142"/>
      <c r="QVB142"/>
      <c r="QVC142"/>
      <c r="QVD142"/>
      <c r="QVE142"/>
      <c r="QVF142"/>
      <c r="QVG142"/>
      <c r="QVH142"/>
      <c r="QVI142"/>
      <c r="QVJ142"/>
      <c r="QVK142"/>
      <c r="QVL142"/>
      <c r="QVM142"/>
      <c r="QVN142"/>
      <c r="QVO142"/>
      <c r="QVP142"/>
      <c r="QVQ142"/>
      <c r="QVR142"/>
      <c r="QVS142"/>
      <c r="QVT142"/>
      <c r="QVU142"/>
      <c r="QVV142"/>
      <c r="QVW142"/>
      <c r="QVX142"/>
      <c r="QVY142"/>
      <c r="QVZ142"/>
      <c r="QWA142"/>
      <c r="QWB142"/>
      <c r="QWC142"/>
      <c r="QWD142"/>
      <c r="QWE142"/>
      <c r="QWF142"/>
      <c r="QWG142"/>
      <c r="QWH142"/>
      <c r="QWI142"/>
      <c r="QWJ142"/>
      <c r="QWK142"/>
      <c r="QWL142"/>
      <c r="QWM142"/>
      <c r="QWN142"/>
      <c r="QWO142"/>
      <c r="QWP142"/>
      <c r="QWQ142"/>
      <c r="QWR142"/>
      <c r="QWS142"/>
      <c r="QWT142"/>
      <c r="QWU142"/>
      <c r="QWV142"/>
      <c r="QWW142"/>
      <c r="QWX142"/>
      <c r="QWY142"/>
      <c r="QWZ142"/>
      <c r="QXA142"/>
      <c r="QXB142"/>
      <c r="QXC142"/>
      <c r="QXD142"/>
      <c r="QXE142"/>
      <c r="QXF142"/>
      <c r="QXG142"/>
      <c r="QXH142"/>
      <c r="QXI142"/>
      <c r="QXJ142"/>
      <c r="QXK142"/>
      <c r="QXL142"/>
      <c r="QXM142"/>
      <c r="QXN142"/>
      <c r="QXO142"/>
      <c r="QXP142"/>
      <c r="QXQ142"/>
      <c r="QXR142"/>
      <c r="QXS142"/>
      <c r="QXT142"/>
      <c r="QXU142"/>
      <c r="QXV142"/>
      <c r="QXW142"/>
      <c r="QXX142"/>
      <c r="QXY142"/>
      <c r="QXZ142"/>
      <c r="QYA142"/>
      <c r="QYB142"/>
      <c r="QYC142"/>
      <c r="QYD142"/>
      <c r="QYE142"/>
      <c r="QYF142"/>
      <c r="QYG142"/>
      <c r="QYH142"/>
      <c r="QYI142"/>
      <c r="QYJ142"/>
      <c r="QYK142"/>
      <c r="QYL142"/>
      <c r="QYM142"/>
      <c r="QYN142"/>
      <c r="QYO142"/>
      <c r="QYP142"/>
      <c r="QYQ142"/>
      <c r="QYR142"/>
      <c r="QYS142"/>
      <c r="QYT142"/>
      <c r="QYU142"/>
      <c r="QYV142"/>
      <c r="QYW142"/>
      <c r="QYX142"/>
      <c r="QYY142"/>
      <c r="QYZ142"/>
      <c r="QZA142"/>
      <c r="QZB142"/>
      <c r="QZC142"/>
      <c r="QZD142"/>
      <c r="QZE142"/>
      <c r="QZF142"/>
      <c r="QZG142"/>
      <c r="QZH142"/>
      <c r="QZI142"/>
      <c r="QZJ142"/>
      <c r="QZK142"/>
      <c r="QZL142"/>
      <c r="QZM142"/>
      <c r="QZN142"/>
      <c r="QZO142"/>
      <c r="QZP142"/>
      <c r="QZQ142"/>
      <c r="QZR142"/>
      <c r="QZS142"/>
      <c r="QZT142"/>
      <c r="QZU142"/>
      <c r="QZV142"/>
      <c r="QZW142"/>
      <c r="QZX142"/>
      <c r="QZY142"/>
      <c r="QZZ142"/>
      <c r="RAA142"/>
      <c r="RAB142"/>
      <c r="RAC142"/>
      <c r="RAD142"/>
      <c r="RAE142"/>
      <c r="RAF142"/>
      <c r="RAG142"/>
      <c r="RAH142"/>
      <c r="RAI142"/>
      <c r="RAJ142"/>
      <c r="RAK142"/>
      <c r="RAL142"/>
      <c r="RAM142"/>
      <c r="RAN142"/>
      <c r="RAO142"/>
      <c r="RAP142"/>
      <c r="RAQ142"/>
      <c r="RAR142"/>
      <c r="RAS142"/>
      <c r="RAT142"/>
      <c r="RAU142"/>
      <c r="RAV142"/>
      <c r="RAW142"/>
      <c r="RAX142"/>
      <c r="RAY142"/>
      <c r="RAZ142"/>
      <c r="RBA142"/>
      <c r="RBB142"/>
      <c r="RBC142"/>
      <c r="RBD142"/>
      <c r="RBE142"/>
      <c r="RBF142"/>
      <c r="RBG142"/>
      <c r="RBH142"/>
      <c r="RBI142"/>
      <c r="RBJ142"/>
      <c r="RBK142"/>
      <c r="RBL142"/>
      <c r="RBM142"/>
      <c r="RBN142"/>
      <c r="RBO142"/>
      <c r="RBP142"/>
      <c r="RBQ142"/>
      <c r="RBR142"/>
      <c r="RBS142"/>
      <c r="RBT142"/>
      <c r="RBU142"/>
      <c r="RBV142"/>
      <c r="RBW142"/>
      <c r="RBX142"/>
      <c r="RBY142"/>
      <c r="RBZ142"/>
      <c r="RCA142"/>
      <c r="RCB142"/>
      <c r="RCC142"/>
      <c r="RCD142"/>
      <c r="RCE142"/>
      <c r="RCF142"/>
      <c r="RCG142"/>
      <c r="RCH142"/>
      <c r="RCI142"/>
      <c r="RCJ142"/>
      <c r="RCK142"/>
      <c r="RCL142"/>
      <c r="RCM142"/>
      <c r="RCN142"/>
      <c r="RCO142"/>
      <c r="RCP142"/>
      <c r="RCQ142"/>
      <c r="RCR142"/>
      <c r="RCS142"/>
      <c r="RCT142"/>
      <c r="RCU142"/>
      <c r="RCV142"/>
      <c r="RCW142"/>
      <c r="RCX142"/>
      <c r="RCY142"/>
      <c r="RCZ142"/>
      <c r="RDA142"/>
      <c r="RDB142"/>
      <c r="RDC142"/>
      <c r="RDD142"/>
      <c r="RDE142"/>
      <c r="RDF142"/>
      <c r="RDG142"/>
      <c r="RDH142"/>
      <c r="RDI142"/>
      <c r="RDJ142"/>
      <c r="RDK142"/>
      <c r="RDL142"/>
      <c r="RDM142"/>
      <c r="RDN142"/>
      <c r="RDO142"/>
      <c r="RDP142"/>
      <c r="RDQ142"/>
      <c r="RDR142"/>
      <c r="RDS142"/>
      <c r="RDT142"/>
      <c r="RDU142"/>
      <c r="RDV142"/>
      <c r="RDW142"/>
      <c r="RDX142"/>
      <c r="RDY142"/>
      <c r="RDZ142"/>
      <c r="REA142"/>
      <c r="REB142"/>
      <c r="REC142"/>
      <c r="RED142"/>
      <c r="REE142"/>
      <c r="REF142"/>
      <c r="REG142"/>
      <c r="REH142"/>
      <c r="REI142"/>
      <c r="REJ142"/>
      <c r="REK142"/>
      <c r="REL142"/>
      <c r="REM142"/>
      <c r="REN142"/>
      <c r="REO142"/>
      <c r="REP142"/>
      <c r="REQ142"/>
      <c r="RER142"/>
      <c r="RES142"/>
      <c r="RET142"/>
      <c r="REU142"/>
      <c r="REV142"/>
      <c r="REW142"/>
      <c r="REX142"/>
      <c r="REY142"/>
      <c r="REZ142"/>
      <c r="RFA142"/>
      <c r="RFB142"/>
      <c r="RFC142"/>
      <c r="RFD142"/>
      <c r="RFE142"/>
      <c r="RFF142"/>
      <c r="RFG142"/>
      <c r="RFH142"/>
      <c r="RFI142"/>
      <c r="RFJ142"/>
      <c r="RFK142"/>
      <c r="RFL142"/>
      <c r="RFM142"/>
      <c r="RFN142"/>
      <c r="RFO142"/>
      <c r="RFP142"/>
      <c r="RFQ142"/>
      <c r="RFR142"/>
      <c r="RFS142"/>
      <c r="RFT142"/>
      <c r="RFU142"/>
      <c r="RFV142"/>
      <c r="RFW142"/>
      <c r="RFX142"/>
      <c r="RFY142"/>
      <c r="RFZ142"/>
      <c r="RGA142"/>
      <c r="RGB142"/>
      <c r="RGC142"/>
      <c r="RGD142"/>
      <c r="RGE142"/>
      <c r="RGF142"/>
      <c r="RGG142"/>
      <c r="RGH142"/>
      <c r="RGI142"/>
      <c r="RGJ142"/>
      <c r="RGK142"/>
      <c r="RGL142"/>
      <c r="RGM142"/>
      <c r="RGN142"/>
      <c r="RGO142"/>
      <c r="RGP142"/>
      <c r="RGQ142"/>
      <c r="RGR142"/>
      <c r="RGS142"/>
      <c r="RGT142"/>
      <c r="RGU142"/>
      <c r="RGV142"/>
      <c r="RGW142"/>
      <c r="RGX142"/>
      <c r="RGY142"/>
      <c r="RGZ142"/>
      <c r="RHA142"/>
      <c r="RHB142"/>
      <c r="RHC142"/>
      <c r="RHD142"/>
      <c r="RHE142"/>
      <c r="RHF142"/>
      <c r="RHG142"/>
      <c r="RHH142"/>
      <c r="RHI142"/>
      <c r="RHJ142"/>
      <c r="RHK142"/>
      <c r="RHL142"/>
      <c r="RHM142"/>
      <c r="RHN142"/>
      <c r="RHO142"/>
      <c r="RHP142"/>
      <c r="RHQ142"/>
      <c r="RHR142"/>
      <c r="RHS142"/>
      <c r="RHT142"/>
      <c r="RHU142"/>
      <c r="RHV142"/>
      <c r="RHW142"/>
      <c r="RHX142"/>
      <c r="RHY142"/>
      <c r="RHZ142"/>
      <c r="RIA142"/>
      <c r="RIB142"/>
      <c r="RIC142"/>
      <c r="RID142"/>
      <c r="RIE142"/>
      <c r="RIF142"/>
      <c r="RIG142"/>
      <c r="RIH142"/>
      <c r="RII142"/>
      <c r="RIJ142"/>
      <c r="RIK142"/>
      <c r="RIL142"/>
      <c r="RIM142"/>
      <c r="RIN142"/>
      <c r="RIO142"/>
      <c r="RIP142"/>
      <c r="RIQ142"/>
      <c r="RIR142"/>
      <c r="RIS142"/>
      <c r="RIT142"/>
      <c r="RIU142"/>
      <c r="RIV142"/>
      <c r="RIW142"/>
      <c r="RIX142"/>
      <c r="RIY142"/>
      <c r="RIZ142"/>
      <c r="RJA142"/>
      <c r="RJB142"/>
      <c r="RJC142"/>
      <c r="RJD142"/>
      <c r="RJE142"/>
      <c r="RJF142"/>
      <c r="RJG142"/>
      <c r="RJH142"/>
      <c r="RJI142"/>
      <c r="RJJ142"/>
      <c r="RJK142"/>
      <c r="RJL142"/>
      <c r="RJM142"/>
      <c r="RJN142"/>
      <c r="RJO142"/>
      <c r="RJP142"/>
      <c r="RJQ142"/>
      <c r="RJR142"/>
      <c r="RJS142"/>
      <c r="RJT142"/>
      <c r="RJU142"/>
      <c r="RJV142"/>
      <c r="RJW142"/>
      <c r="RJX142"/>
      <c r="RJY142"/>
      <c r="RJZ142"/>
      <c r="RKA142"/>
      <c r="RKB142"/>
      <c r="RKC142"/>
      <c r="RKD142"/>
      <c r="RKE142"/>
      <c r="RKF142"/>
      <c r="RKG142"/>
      <c r="RKH142"/>
      <c r="RKI142"/>
      <c r="RKJ142"/>
      <c r="RKK142"/>
      <c r="RKL142"/>
      <c r="RKM142"/>
      <c r="RKN142"/>
      <c r="RKO142"/>
      <c r="RKP142"/>
      <c r="RKQ142"/>
      <c r="RKR142"/>
      <c r="RKS142"/>
      <c r="RKT142"/>
      <c r="RKU142"/>
      <c r="RKV142"/>
      <c r="RKW142"/>
      <c r="RKX142"/>
      <c r="RKY142"/>
      <c r="RKZ142"/>
      <c r="RLA142"/>
      <c r="RLB142"/>
      <c r="RLC142"/>
      <c r="RLD142"/>
      <c r="RLE142"/>
      <c r="RLF142"/>
      <c r="RLG142"/>
      <c r="RLH142"/>
      <c r="RLI142"/>
      <c r="RLJ142"/>
      <c r="RLK142"/>
      <c r="RLL142"/>
      <c r="RLM142"/>
      <c r="RLN142"/>
      <c r="RLO142"/>
      <c r="RLP142"/>
      <c r="RLQ142"/>
      <c r="RLR142"/>
      <c r="RLS142"/>
      <c r="RLT142"/>
      <c r="RLU142"/>
      <c r="RLV142"/>
      <c r="RLW142"/>
      <c r="RLX142"/>
      <c r="RLY142"/>
      <c r="RLZ142"/>
      <c r="RMA142"/>
      <c r="RMB142"/>
      <c r="RMC142"/>
      <c r="RMD142"/>
      <c r="RME142"/>
      <c r="RMF142"/>
      <c r="RMG142"/>
      <c r="RMH142"/>
      <c r="RMI142"/>
      <c r="RMJ142"/>
      <c r="RMK142"/>
      <c r="RML142"/>
      <c r="RMM142"/>
      <c r="RMN142"/>
      <c r="RMO142"/>
      <c r="RMP142"/>
      <c r="RMQ142"/>
      <c r="RMR142"/>
      <c r="RMS142"/>
      <c r="RMT142"/>
      <c r="RMU142"/>
      <c r="RMV142"/>
      <c r="RMW142"/>
      <c r="RMX142"/>
      <c r="RMY142"/>
      <c r="RMZ142"/>
      <c r="RNA142"/>
      <c r="RNB142"/>
      <c r="RNC142"/>
      <c r="RND142"/>
      <c r="RNE142"/>
      <c r="RNF142"/>
      <c r="RNG142"/>
      <c r="RNH142"/>
      <c r="RNI142"/>
      <c r="RNJ142"/>
      <c r="RNK142"/>
      <c r="RNL142"/>
      <c r="RNM142"/>
      <c r="RNN142"/>
      <c r="RNO142"/>
      <c r="RNP142"/>
      <c r="RNQ142"/>
      <c r="RNR142"/>
      <c r="RNS142"/>
      <c r="RNT142"/>
      <c r="RNU142"/>
      <c r="RNV142"/>
      <c r="RNW142"/>
      <c r="RNX142"/>
      <c r="RNY142"/>
      <c r="RNZ142"/>
      <c r="ROA142"/>
      <c r="ROB142"/>
      <c r="ROC142"/>
      <c r="ROD142"/>
      <c r="ROE142"/>
      <c r="ROF142"/>
      <c r="ROG142"/>
      <c r="ROH142"/>
      <c r="ROI142"/>
      <c r="ROJ142"/>
      <c r="ROK142"/>
      <c r="ROL142"/>
      <c r="ROM142"/>
      <c r="RON142"/>
      <c r="ROO142"/>
      <c r="ROP142"/>
      <c r="ROQ142"/>
      <c r="ROR142"/>
      <c r="ROS142"/>
      <c r="ROT142"/>
      <c r="ROU142"/>
      <c r="ROV142"/>
      <c r="ROW142"/>
      <c r="ROX142"/>
      <c r="ROY142"/>
      <c r="ROZ142"/>
      <c r="RPA142"/>
      <c r="RPB142"/>
      <c r="RPC142"/>
      <c r="RPD142"/>
      <c r="RPE142"/>
      <c r="RPF142"/>
      <c r="RPG142"/>
      <c r="RPH142"/>
      <c r="RPI142"/>
      <c r="RPJ142"/>
      <c r="RPK142"/>
      <c r="RPL142"/>
      <c r="RPM142"/>
      <c r="RPN142"/>
      <c r="RPO142"/>
      <c r="RPP142"/>
      <c r="RPQ142"/>
      <c r="RPR142"/>
      <c r="RPS142"/>
      <c r="RPT142"/>
      <c r="RPU142"/>
      <c r="RPV142"/>
      <c r="RPW142"/>
      <c r="RPX142"/>
      <c r="RPY142"/>
      <c r="RPZ142"/>
      <c r="RQA142"/>
      <c r="RQB142"/>
      <c r="RQC142"/>
      <c r="RQD142"/>
      <c r="RQE142"/>
      <c r="RQF142"/>
      <c r="RQG142"/>
      <c r="RQH142"/>
      <c r="RQI142"/>
      <c r="RQJ142"/>
      <c r="RQK142"/>
      <c r="RQL142"/>
      <c r="RQM142"/>
      <c r="RQN142"/>
      <c r="RQO142"/>
      <c r="RQP142"/>
      <c r="RQQ142"/>
      <c r="RQR142"/>
      <c r="RQS142"/>
      <c r="RQT142"/>
      <c r="RQU142"/>
      <c r="RQV142"/>
      <c r="RQW142"/>
      <c r="RQX142"/>
      <c r="RQY142"/>
      <c r="RQZ142"/>
      <c r="RRA142"/>
      <c r="RRB142"/>
      <c r="RRC142"/>
      <c r="RRD142"/>
      <c r="RRE142"/>
      <c r="RRF142"/>
      <c r="RRG142"/>
      <c r="RRH142"/>
      <c r="RRI142"/>
      <c r="RRJ142"/>
      <c r="RRK142"/>
      <c r="RRL142"/>
      <c r="RRM142"/>
      <c r="RRN142"/>
      <c r="RRO142"/>
      <c r="RRP142"/>
      <c r="RRQ142"/>
      <c r="RRR142"/>
      <c r="RRS142"/>
      <c r="RRT142"/>
      <c r="RRU142"/>
      <c r="RRV142"/>
      <c r="RRW142"/>
      <c r="RRX142"/>
      <c r="RRY142"/>
      <c r="RRZ142"/>
      <c r="RSA142"/>
      <c r="RSB142"/>
      <c r="RSC142"/>
      <c r="RSD142"/>
      <c r="RSE142"/>
      <c r="RSF142"/>
      <c r="RSG142"/>
      <c r="RSH142"/>
      <c r="RSI142"/>
      <c r="RSJ142"/>
      <c r="RSK142"/>
      <c r="RSL142"/>
      <c r="RSM142"/>
      <c r="RSN142"/>
      <c r="RSO142"/>
      <c r="RSP142"/>
      <c r="RSQ142"/>
      <c r="RSR142"/>
      <c r="RSS142"/>
      <c r="RST142"/>
      <c r="RSU142"/>
      <c r="RSV142"/>
      <c r="RSW142"/>
      <c r="RSX142"/>
      <c r="RSY142"/>
      <c r="RSZ142"/>
      <c r="RTA142"/>
      <c r="RTB142"/>
      <c r="RTC142"/>
      <c r="RTD142"/>
      <c r="RTE142"/>
      <c r="RTF142"/>
      <c r="RTG142"/>
      <c r="RTH142"/>
      <c r="RTI142"/>
      <c r="RTJ142"/>
      <c r="RTK142"/>
      <c r="RTL142"/>
      <c r="RTM142"/>
      <c r="RTN142"/>
      <c r="RTO142"/>
      <c r="RTP142"/>
      <c r="RTQ142"/>
      <c r="RTR142"/>
      <c r="RTS142"/>
      <c r="RTT142"/>
      <c r="RTU142"/>
      <c r="RTV142"/>
      <c r="RTW142"/>
      <c r="RTX142"/>
      <c r="RTY142"/>
      <c r="RTZ142"/>
      <c r="RUA142"/>
      <c r="RUB142"/>
      <c r="RUC142"/>
      <c r="RUD142"/>
      <c r="RUE142"/>
      <c r="RUF142"/>
      <c r="RUG142"/>
      <c r="RUH142"/>
      <c r="RUI142"/>
      <c r="RUJ142"/>
      <c r="RUK142"/>
      <c r="RUL142"/>
      <c r="RUM142"/>
      <c r="RUN142"/>
      <c r="RUO142"/>
      <c r="RUP142"/>
      <c r="RUQ142"/>
      <c r="RUR142"/>
      <c r="RUS142"/>
      <c r="RUT142"/>
      <c r="RUU142"/>
      <c r="RUV142"/>
      <c r="RUW142"/>
      <c r="RUX142"/>
      <c r="RUY142"/>
      <c r="RUZ142"/>
      <c r="RVA142"/>
      <c r="RVB142"/>
      <c r="RVC142"/>
      <c r="RVD142"/>
      <c r="RVE142"/>
      <c r="RVF142"/>
      <c r="RVG142"/>
      <c r="RVH142"/>
      <c r="RVI142"/>
      <c r="RVJ142"/>
      <c r="RVK142"/>
      <c r="RVL142"/>
      <c r="RVM142"/>
      <c r="RVN142"/>
      <c r="RVO142"/>
      <c r="RVP142"/>
      <c r="RVQ142"/>
      <c r="RVR142"/>
      <c r="RVS142"/>
      <c r="RVT142"/>
      <c r="RVU142"/>
      <c r="RVV142"/>
      <c r="RVW142"/>
      <c r="RVX142"/>
      <c r="RVY142"/>
      <c r="RVZ142"/>
      <c r="RWA142"/>
      <c r="RWB142"/>
      <c r="RWC142"/>
      <c r="RWD142"/>
      <c r="RWE142"/>
      <c r="RWF142"/>
      <c r="RWG142"/>
      <c r="RWH142"/>
      <c r="RWI142"/>
      <c r="RWJ142"/>
      <c r="RWK142"/>
      <c r="RWL142"/>
      <c r="RWM142"/>
      <c r="RWN142"/>
      <c r="RWO142"/>
      <c r="RWP142"/>
      <c r="RWQ142"/>
      <c r="RWR142"/>
      <c r="RWS142"/>
      <c r="RWT142"/>
      <c r="RWU142"/>
      <c r="RWV142"/>
      <c r="RWW142"/>
      <c r="RWX142"/>
      <c r="RWY142"/>
      <c r="RWZ142"/>
      <c r="RXA142"/>
      <c r="RXB142"/>
      <c r="RXC142"/>
      <c r="RXD142"/>
      <c r="RXE142"/>
      <c r="RXF142"/>
      <c r="RXG142"/>
      <c r="RXH142"/>
      <c r="RXI142"/>
      <c r="RXJ142"/>
      <c r="RXK142"/>
      <c r="RXL142"/>
      <c r="RXM142"/>
      <c r="RXN142"/>
      <c r="RXO142"/>
      <c r="RXP142"/>
      <c r="RXQ142"/>
      <c r="RXR142"/>
      <c r="RXS142"/>
      <c r="RXT142"/>
      <c r="RXU142"/>
      <c r="RXV142"/>
      <c r="RXW142"/>
      <c r="RXX142"/>
      <c r="RXY142"/>
      <c r="RXZ142"/>
      <c r="RYA142"/>
      <c r="RYB142"/>
      <c r="RYC142"/>
      <c r="RYD142"/>
      <c r="RYE142"/>
      <c r="RYF142"/>
      <c r="RYG142"/>
      <c r="RYH142"/>
      <c r="RYI142"/>
      <c r="RYJ142"/>
      <c r="RYK142"/>
      <c r="RYL142"/>
      <c r="RYM142"/>
      <c r="RYN142"/>
      <c r="RYO142"/>
      <c r="RYP142"/>
      <c r="RYQ142"/>
      <c r="RYR142"/>
      <c r="RYS142"/>
      <c r="RYT142"/>
      <c r="RYU142"/>
      <c r="RYV142"/>
      <c r="RYW142"/>
      <c r="RYX142"/>
      <c r="RYY142"/>
      <c r="RYZ142"/>
      <c r="RZA142"/>
      <c r="RZB142"/>
      <c r="RZC142"/>
      <c r="RZD142"/>
      <c r="RZE142"/>
      <c r="RZF142"/>
      <c r="RZG142"/>
      <c r="RZH142"/>
      <c r="RZI142"/>
      <c r="RZJ142"/>
      <c r="RZK142"/>
      <c r="RZL142"/>
      <c r="RZM142"/>
      <c r="RZN142"/>
      <c r="RZO142"/>
      <c r="RZP142"/>
      <c r="RZQ142"/>
      <c r="RZR142"/>
      <c r="RZS142"/>
      <c r="RZT142"/>
      <c r="RZU142"/>
      <c r="RZV142"/>
      <c r="RZW142"/>
      <c r="RZX142"/>
      <c r="RZY142"/>
      <c r="RZZ142"/>
      <c r="SAA142"/>
      <c r="SAB142"/>
      <c r="SAC142"/>
      <c r="SAD142"/>
      <c r="SAE142"/>
      <c r="SAF142"/>
      <c r="SAG142"/>
      <c r="SAH142"/>
      <c r="SAI142"/>
      <c r="SAJ142"/>
      <c r="SAK142"/>
      <c r="SAL142"/>
      <c r="SAM142"/>
      <c r="SAN142"/>
      <c r="SAO142"/>
      <c r="SAP142"/>
      <c r="SAQ142"/>
      <c r="SAR142"/>
      <c r="SAS142"/>
      <c r="SAT142"/>
      <c r="SAU142"/>
      <c r="SAV142"/>
      <c r="SAW142"/>
      <c r="SAX142"/>
      <c r="SAY142"/>
      <c r="SAZ142"/>
      <c r="SBA142"/>
      <c r="SBB142"/>
      <c r="SBC142"/>
      <c r="SBD142"/>
      <c r="SBE142"/>
      <c r="SBF142"/>
      <c r="SBG142"/>
      <c r="SBH142"/>
      <c r="SBI142"/>
      <c r="SBJ142"/>
      <c r="SBK142"/>
      <c r="SBL142"/>
      <c r="SBM142"/>
      <c r="SBN142"/>
      <c r="SBO142"/>
      <c r="SBP142"/>
      <c r="SBQ142"/>
      <c r="SBR142"/>
      <c r="SBS142"/>
      <c r="SBT142"/>
      <c r="SBU142"/>
      <c r="SBV142"/>
      <c r="SBW142"/>
      <c r="SBX142"/>
      <c r="SBY142"/>
      <c r="SBZ142"/>
      <c r="SCA142"/>
      <c r="SCB142"/>
      <c r="SCC142"/>
      <c r="SCD142"/>
      <c r="SCE142"/>
      <c r="SCF142"/>
      <c r="SCG142"/>
      <c r="SCH142"/>
      <c r="SCI142"/>
      <c r="SCJ142"/>
      <c r="SCK142"/>
      <c r="SCL142"/>
      <c r="SCM142"/>
      <c r="SCN142"/>
      <c r="SCO142"/>
      <c r="SCP142"/>
      <c r="SCQ142"/>
      <c r="SCR142"/>
      <c r="SCS142"/>
      <c r="SCT142"/>
      <c r="SCU142"/>
      <c r="SCV142"/>
      <c r="SCW142"/>
      <c r="SCX142"/>
      <c r="SCY142"/>
      <c r="SCZ142"/>
      <c r="SDA142"/>
      <c r="SDB142"/>
      <c r="SDC142"/>
      <c r="SDD142"/>
      <c r="SDE142"/>
      <c r="SDF142"/>
      <c r="SDG142"/>
      <c r="SDH142"/>
      <c r="SDI142"/>
      <c r="SDJ142"/>
      <c r="SDK142"/>
      <c r="SDL142"/>
      <c r="SDM142"/>
      <c r="SDN142"/>
      <c r="SDO142"/>
      <c r="SDP142"/>
      <c r="SDQ142"/>
      <c r="SDR142"/>
      <c r="SDS142"/>
      <c r="SDT142"/>
      <c r="SDU142"/>
      <c r="SDV142"/>
      <c r="SDW142"/>
      <c r="SDX142"/>
      <c r="SDY142"/>
      <c r="SDZ142"/>
      <c r="SEA142"/>
      <c r="SEB142"/>
      <c r="SEC142"/>
      <c r="SED142"/>
      <c r="SEE142"/>
      <c r="SEF142"/>
      <c r="SEG142"/>
      <c r="SEH142"/>
      <c r="SEI142"/>
      <c r="SEJ142"/>
      <c r="SEK142"/>
      <c r="SEL142"/>
      <c r="SEM142"/>
      <c r="SEN142"/>
      <c r="SEO142"/>
      <c r="SEP142"/>
      <c r="SEQ142"/>
      <c r="SER142"/>
      <c r="SES142"/>
      <c r="SET142"/>
      <c r="SEU142"/>
      <c r="SEV142"/>
      <c r="SEW142"/>
      <c r="SEX142"/>
      <c r="SEY142"/>
      <c r="SEZ142"/>
      <c r="SFA142"/>
      <c r="SFB142"/>
      <c r="SFC142"/>
      <c r="SFD142"/>
      <c r="SFE142"/>
      <c r="SFF142"/>
      <c r="SFG142"/>
      <c r="SFH142"/>
      <c r="SFI142"/>
      <c r="SFJ142"/>
      <c r="SFK142"/>
      <c r="SFL142"/>
      <c r="SFM142"/>
      <c r="SFN142"/>
      <c r="SFO142"/>
      <c r="SFP142"/>
      <c r="SFQ142"/>
      <c r="SFR142"/>
      <c r="SFS142"/>
      <c r="SFT142"/>
      <c r="SFU142"/>
      <c r="SFV142"/>
      <c r="SFW142"/>
      <c r="SFX142"/>
      <c r="SFY142"/>
      <c r="SFZ142"/>
      <c r="SGA142"/>
      <c r="SGB142"/>
      <c r="SGC142"/>
      <c r="SGD142"/>
      <c r="SGE142"/>
      <c r="SGF142"/>
      <c r="SGG142"/>
      <c r="SGH142"/>
      <c r="SGI142"/>
      <c r="SGJ142"/>
      <c r="SGK142"/>
      <c r="SGL142"/>
      <c r="SGM142"/>
      <c r="SGN142"/>
      <c r="SGO142"/>
      <c r="SGP142"/>
      <c r="SGQ142"/>
      <c r="SGR142"/>
      <c r="SGS142"/>
      <c r="SGT142"/>
      <c r="SGU142"/>
      <c r="SGV142"/>
      <c r="SGW142"/>
      <c r="SGX142"/>
      <c r="SGY142"/>
      <c r="SGZ142"/>
      <c r="SHA142"/>
      <c r="SHB142"/>
      <c r="SHC142"/>
      <c r="SHD142"/>
      <c r="SHE142"/>
      <c r="SHF142"/>
      <c r="SHG142"/>
      <c r="SHH142"/>
      <c r="SHI142"/>
      <c r="SHJ142"/>
      <c r="SHK142"/>
      <c r="SHL142"/>
      <c r="SHM142"/>
      <c r="SHN142"/>
      <c r="SHO142"/>
      <c r="SHP142"/>
      <c r="SHQ142"/>
      <c r="SHR142"/>
      <c r="SHS142"/>
      <c r="SHT142"/>
      <c r="SHU142"/>
      <c r="SHV142"/>
      <c r="SHW142"/>
      <c r="SHX142"/>
      <c r="SHY142"/>
      <c r="SHZ142"/>
      <c r="SIA142"/>
      <c r="SIB142"/>
      <c r="SIC142"/>
      <c r="SID142"/>
      <c r="SIE142"/>
      <c r="SIF142"/>
      <c r="SIG142"/>
      <c r="SIH142"/>
      <c r="SII142"/>
      <c r="SIJ142"/>
      <c r="SIK142"/>
      <c r="SIL142"/>
      <c r="SIM142"/>
      <c r="SIN142"/>
      <c r="SIO142"/>
      <c r="SIP142"/>
      <c r="SIQ142"/>
      <c r="SIR142"/>
      <c r="SIS142"/>
      <c r="SIT142"/>
      <c r="SIU142"/>
      <c r="SIV142"/>
      <c r="SIW142"/>
      <c r="SIX142"/>
      <c r="SIY142"/>
      <c r="SIZ142"/>
      <c r="SJA142"/>
      <c r="SJB142"/>
      <c r="SJC142"/>
      <c r="SJD142"/>
      <c r="SJE142"/>
      <c r="SJF142"/>
      <c r="SJG142"/>
      <c r="SJH142"/>
      <c r="SJI142"/>
      <c r="SJJ142"/>
      <c r="SJK142"/>
      <c r="SJL142"/>
      <c r="SJM142"/>
      <c r="SJN142"/>
      <c r="SJO142"/>
      <c r="SJP142"/>
      <c r="SJQ142"/>
      <c r="SJR142"/>
      <c r="SJS142"/>
      <c r="SJT142"/>
      <c r="SJU142"/>
      <c r="SJV142"/>
      <c r="SJW142"/>
      <c r="SJX142"/>
      <c r="SJY142"/>
      <c r="SJZ142"/>
      <c r="SKA142"/>
      <c r="SKB142"/>
      <c r="SKC142"/>
      <c r="SKD142"/>
      <c r="SKE142"/>
      <c r="SKF142"/>
      <c r="SKG142"/>
      <c r="SKH142"/>
      <c r="SKI142"/>
      <c r="SKJ142"/>
      <c r="SKK142"/>
      <c r="SKL142"/>
      <c r="SKM142"/>
      <c r="SKN142"/>
      <c r="SKO142"/>
      <c r="SKP142"/>
      <c r="SKQ142"/>
      <c r="SKR142"/>
      <c r="SKS142"/>
      <c r="SKT142"/>
      <c r="SKU142"/>
      <c r="SKV142"/>
      <c r="SKW142"/>
      <c r="SKX142"/>
      <c r="SKY142"/>
      <c r="SKZ142"/>
      <c r="SLA142"/>
      <c r="SLB142"/>
      <c r="SLC142"/>
      <c r="SLD142"/>
      <c r="SLE142"/>
      <c r="SLF142"/>
      <c r="SLG142"/>
      <c r="SLH142"/>
      <c r="SLI142"/>
      <c r="SLJ142"/>
      <c r="SLK142"/>
      <c r="SLL142"/>
      <c r="SLM142"/>
      <c r="SLN142"/>
      <c r="SLO142"/>
      <c r="SLP142"/>
      <c r="SLQ142"/>
      <c r="SLR142"/>
      <c r="SLS142"/>
      <c r="SLT142"/>
      <c r="SLU142"/>
      <c r="SLV142"/>
      <c r="SLW142"/>
      <c r="SLX142"/>
      <c r="SLY142"/>
      <c r="SLZ142"/>
      <c r="SMA142"/>
      <c r="SMB142"/>
      <c r="SMC142"/>
      <c r="SMD142"/>
      <c r="SME142"/>
      <c r="SMF142"/>
      <c r="SMG142"/>
      <c r="SMH142"/>
      <c r="SMI142"/>
      <c r="SMJ142"/>
      <c r="SMK142"/>
      <c r="SML142"/>
      <c r="SMM142"/>
      <c r="SMN142"/>
      <c r="SMO142"/>
      <c r="SMP142"/>
      <c r="SMQ142"/>
      <c r="SMR142"/>
      <c r="SMS142"/>
      <c r="SMT142"/>
      <c r="SMU142"/>
      <c r="SMV142"/>
      <c r="SMW142"/>
      <c r="SMX142"/>
      <c r="SMY142"/>
      <c r="SMZ142"/>
      <c r="SNA142"/>
      <c r="SNB142"/>
      <c r="SNC142"/>
      <c r="SND142"/>
      <c r="SNE142"/>
      <c r="SNF142"/>
      <c r="SNG142"/>
      <c r="SNH142"/>
      <c r="SNI142"/>
      <c r="SNJ142"/>
      <c r="SNK142"/>
      <c r="SNL142"/>
      <c r="SNM142"/>
      <c r="SNN142"/>
      <c r="SNO142"/>
      <c r="SNP142"/>
      <c r="SNQ142"/>
      <c r="SNR142"/>
      <c r="SNS142"/>
      <c r="SNT142"/>
      <c r="SNU142"/>
      <c r="SNV142"/>
      <c r="SNW142"/>
      <c r="SNX142"/>
      <c r="SNY142"/>
      <c r="SNZ142"/>
      <c r="SOA142"/>
      <c r="SOB142"/>
      <c r="SOC142"/>
      <c r="SOD142"/>
      <c r="SOE142"/>
      <c r="SOF142"/>
      <c r="SOG142"/>
      <c r="SOH142"/>
      <c r="SOI142"/>
      <c r="SOJ142"/>
      <c r="SOK142"/>
      <c r="SOL142"/>
      <c r="SOM142"/>
      <c r="SON142"/>
      <c r="SOO142"/>
      <c r="SOP142"/>
      <c r="SOQ142"/>
      <c r="SOR142"/>
      <c r="SOS142"/>
      <c r="SOT142"/>
      <c r="SOU142"/>
      <c r="SOV142"/>
      <c r="SOW142"/>
      <c r="SOX142"/>
      <c r="SOY142"/>
      <c r="SOZ142"/>
      <c r="SPA142"/>
      <c r="SPB142"/>
      <c r="SPC142"/>
      <c r="SPD142"/>
      <c r="SPE142"/>
      <c r="SPF142"/>
      <c r="SPG142"/>
      <c r="SPH142"/>
      <c r="SPI142"/>
      <c r="SPJ142"/>
      <c r="SPK142"/>
      <c r="SPL142"/>
      <c r="SPM142"/>
      <c r="SPN142"/>
      <c r="SPO142"/>
      <c r="SPP142"/>
      <c r="SPQ142"/>
      <c r="SPR142"/>
      <c r="SPS142"/>
      <c r="SPT142"/>
      <c r="SPU142"/>
      <c r="SPV142"/>
      <c r="SPW142"/>
      <c r="SPX142"/>
      <c r="SPY142"/>
      <c r="SPZ142"/>
      <c r="SQA142"/>
      <c r="SQB142"/>
      <c r="SQC142"/>
      <c r="SQD142"/>
      <c r="SQE142"/>
      <c r="SQF142"/>
      <c r="SQG142"/>
      <c r="SQH142"/>
      <c r="SQI142"/>
      <c r="SQJ142"/>
      <c r="SQK142"/>
      <c r="SQL142"/>
      <c r="SQM142"/>
      <c r="SQN142"/>
      <c r="SQO142"/>
      <c r="SQP142"/>
      <c r="SQQ142"/>
      <c r="SQR142"/>
      <c r="SQS142"/>
      <c r="SQT142"/>
      <c r="SQU142"/>
      <c r="SQV142"/>
      <c r="SQW142"/>
      <c r="SQX142"/>
      <c r="SQY142"/>
      <c r="SQZ142"/>
      <c r="SRA142"/>
      <c r="SRB142"/>
      <c r="SRC142"/>
      <c r="SRD142"/>
      <c r="SRE142"/>
      <c r="SRF142"/>
      <c r="SRG142"/>
      <c r="SRH142"/>
      <c r="SRI142"/>
      <c r="SRJ142"/>
      <c r="SRK142"/>
      <c r="SRL142"/>
      <c r="SRM142"/>
      <c r="SRN142"/>
      <c r="SRO142"/>
      <c r="SRP142"/>
      <c r="SRQ142"/>
      <c r="SRR142"/>
      <c r="SRS142"/>
      <c r="SRT142"/>
      <c r="SRU142"/>
      <c r="SRV142"/>
      <c r="SRW142"/>
      <c r="SRX142"/>
      <c r="SRY142"/>
      <c r="SRZ142"/>
      <c r="SSA142"/>
      <c r="SSB142"/>
      <c r="SSC142"/>
      <c r="SSD142"/>
      <c r="SSE142"/>
      <c r="SSF142"/>
      <c r="SSG142"/>
      <c r="SSH142"/>
      <c r="SSI142"/>
      <c r="SSJ142"/>
      <c r="SSK142"/>
      <c r="SSL142"/>
      <c r="SSM142"/>
      <c r="SSN142"/>
      <c r="SSO142"/>
      <c r="SSP142"/>
      <c r="SSQ142"/>
      <c r="SSR142"/>
      <c r="SSS142"/>
      <c r="SST142"/>
      <c r="SSU142"/>
      <c r="SSV142"/>
      <c r="SSW142"/>
      <c r="SSX142"/>
      <c r="SSY142"/>
      <c r="SSZ142"/>
      <c r="STA142"/>
      <c r="STB142"/>
      <c r="STC142"/>
      <c r="STD142"/>
      <c r="STE142"/>
      <c r="STF142"/>
      <c r="STG142"/>
      <c r="STH142"/>
      <c r="STI142"/>
      <c r="STJ142"/>
      <c r="STK142"/>
      <c r="STL142"/>
      <c r="STM142"/>
      <c r="STN142"/>
      <c r="STO142"/>
      <c r="STP142"/>
      <c r="STQ142"/>
      <c r="STR142"/>
      <c r="STS142"/>
      <c r="STT142"/>
      <c r="STU142"/>
      <c r="STV142"/>
      <c r="STW142"/>
      <c r="STX142"/>
      <c r="STY142"/>
      <c r="STZ142"/>
      <c r="SUA142"/>
      <c r="SUB142"/>
      <c r="SUC142"/>
      <c r="SUD142"/>
      <c r="SUE142"/>
      <c r="SUF142"/>
      <c r="SUG142"/>
      <c r="SUH142"/>
      <c r="SUI142"/>
      <c r="SUJ142"/>
      <c r="SUK142"/>
      <c r="SUL142"/>
      <c r="SUM142"/>
      <c r="SUN142"/>
      <c r="SUO142"/>
      <c r="SUP142"/>
      <c r="SUQ142"/>
      <c r="SUR142"/>
      <c r="SUS142"/>
      <c r="SUT142"/>
      <c r="SUU142"/>
      <c r="SUV142"/>
      <c r="SUW142"/>
      <c r="SUX142"/>
      <c r="SUY142"/>
      <c r="SUZ142"/>
      <c r="SVA142"/>
      <c r="SVB142"/>
      <c r="SVC142"/>
      <c r="SVD142"/>
      <c r="SVE142"/>
      <c r="SVF142"/>
      <c r="SVG142"/>
      <c r="SVH142"/>
      <c r="SVI142"/>
      <c r="SVJ142"/>
      <c r="SVK142"/>
      <c r="SVL142"/>
      <c r="SVM142"/>
      <c r="SVN142"/>
      <c r="SVO142"/>
      <c r="SVP142"/>
      <c r="SVQ142"/>
      <c r="SVR142"/>
      <c r="SVS142"/>
      <c r="SVT142"/>
      <c r="SVU142"/>
      <c r="SVV142"/>
      <c r="SVW142"/>
      <c r="SVX142"/>
      <c r="SVY142"/>
      <c r="SVZ142"/>
      <c r="SWA142"/>
      <c r="SWB142"/>
      <c r="SWC142"/>
      <c r="SWD142"/>
      <c r="SWE142"/>
      <c r="SWF142"/>
      <c r="SWG142"/>
      <c r="SWH142"/>
      <c r="SWI142"/>
      <c r="SWJ142"/>
      <c r="SWK142"/>
      <c r="SWL142"/>
      <c r="SWM142"/>
      <c r="SWN142"/>
      <c r="SWO142"/>
      <c r="SWP142"/>
      <c r="SWQ142"/>
      <c r="SWR142"/>
      <c r="SWS142"/>
      <c r="SWT142"/>
      <c r="SWU142"/>
      <c r="SWV142"/>
      <c r="SWW142"/>
      <c r="SWX142"/>
      <c r="SWY142"/>
      <c r="SWZ142"/>
      <c r="SXA142"/>
      <c r="SXB142"/>
      <c r="SXC142"/>
      <c r="SXD142"/>
      <c r="SXE142"/>
      <c r="SXF142"/>
      <c r="SXG142"/>
      <c r="SXH142"/>
      <c r="SXI142"/>
      <c r="SXJ142"/>
      <c r="SXK142"/>
      <c r="SXL142"/>
      <c r="SXM142"/>
      <c r="SXN142"/>
      <c r="SXO142"/>
      <c r="SXP142"/>
      <c r="SXQ142"/>
      <c r="SXR142"/>
      <c r="SXS142"/>
      <c r="SXT142"/>
      <c r="SXU142"/>
      <c r="SXV142"/>
      <c r="SXW142"/>
      <c r="SXX142"/>
      <c r="SXY142"/>
      <c r="SXZ142"/>
      <c r="SYA142"/>
      <c r="SYB142"/>
      <c r="SYC142"/>
      <c r="SYD142"/>
      <c r="SYE142"/>
      <c r="SYF142"/>
      <c r="SYG142"/>
      <c r="SYH142"/>
      <c r="SYI142"/>
      <c r="SYJ142"/>
      <c r="SYK142"/>
      <c r="SYL142"/>
      <c r="SYM142"/>
      <c r="SYN142"/>
      <c r="SYO142"/>
      <c r="SYP142"/>
      <c r="SYQ142"/>
      <c r="SYR142"/>
      <c r="SYS142"/>
      <c r="SYT142"/>
      <c r="SYU142"/>
      <c r="SYV142"/>
      <c r="SYW142"/>
      <c r="SYX142"/>
      <c r="SYY142"/>
      <c r="SYZ142"/>
      <c r="SZA142"/>
      <c r="SZB142"/>
      <c r="SZC142"/>
      <c r="SZD142"/>
      <c r="SZE142"/>
      <c r="SZF142"/>
      <c r="SZG142"/>
      <c r="SZH142"/>
      <c r="SZI142"/>
      <c r="SZJ142"/>
      <c r="SZK142"/>
      <c r="SZL142"/>
      <c r="SZM142"/>
      <c r="SZN142"/>
      <c r="SZO142"/>
      <c r="SZP142"/>
      <c r="SZQ142"/>
      <c r="SZR142"/>
      <c r="SZS142"/>
      <c r="SZT142"/>
      <c r="SZU142"/>
      <c r="SZV142"/>
      <c r="SZW142"/>
      <c r="SZX142"/>
      <c r="SZY142"/>
      <c r="SZZ142"/>
      <c r="TAA142"/>
      <c r="TAB142"/>
      <c r="TAC142"/>
      <c r="TAD142"/>
      <c r="TAE142"/>
      <c r="TAF142"/>
      <c r="TAG142"/>
      <c r="TAH142"/>
      <c r="TAI142"/>
      <c r="TAJ142"/>
      <c r="TAK142"/>
      <c r="TAL142"/>
      <c r="TAM142"/>
      <c r="TAN142"/>
      <c r="TAO142"/>
      <c r="TAP142"/>
      <c r="TAQ142"/>
      <c r="TAR142"/>
      <c r="TAS142"/>
      <c r="TAT142"/>
      <c r="TAU142"/>
      <c r="TAV142"/>
      <c r="TAW142"/>
      <c r="TAX142"/>
      <c r="TAY142"/>
      <c r="TAZ142"/>
      <c r="TBA142"/>
      <c r="TBB142"/>
      <c r="TBC142"/>
      <c r="TBD142"/>
      <c r="TBE142"/>
      <c r="TBF142"/>
      <c r="TBG142"/>
      <c r="TBH142"/>
      <c r="TBI142"/>
      <c r="TBJ142"/>
      <c r="TBK142"/>
      <c r="TBL142"/>
      <c r="TBM142"/>
      <c r="TBN142"/>
      <c r="TBO142"/>
      <c r="TBP142"/>
      <c r="TBQ142"/>
      <c r="TBR142"/>
      <c r="TBS142"/>
      <c r="TBT142"/>
      <c r="TBU142"/>
      <c r="TBV142"/>
      <c r="TBW142"/>
      <c r="TBX142"/>
      <c r="TBY142"/>
      <c r="TBZ142"/>
      <c r="TCA142"/>
      <c r="TCB142"/>
      <c r="TCC142"/>
      <c r="TCD142"/>
      <c r="TCE142"/>
      <c r="TCF142"/>
      <c r="TCG142"/>
      <c r="TCH142"/>
      <c r="TCI142"/>
      <c r="TCJ142"/>
      <c r="TCK142"/>
      <c r="TCL142"/>
      <c r="TCM142"/>
      <c r="TCN142"/>
      <c r="TCO142"/>
      <c r="TCP142"/>
      <c r="TCQ142"/>
      <c r="TCR142"/>
      <c r="TCS142"/>
      <c r="TCT142"/>
      <c r="TCU142"/>
      <c r="TCV142"/>
      <c r="TCW142"/>
      <c r="TCX142"/>
      <c r="TCY142"/>
      <c r="TCZ142"/>
      <c r="TDA142"/>
      <c r="TDB142"/>
      <c r="TDC142"/>
      <c r="TDD142"/>
      <c r="TDE142"/>
      <c r="TDF142"/>
      <c r="TDG142"/>
      <c r="TDH142"/>
      <c r="TDI142"/>
      <c r="TDJ142"/>
      <c r="TDK142"/>
      <c r="TDL142"/>
      <c r="TDM142"/>
      <c r="TDN142"/>
      <c r="TDO142"/>
      <c r="TDP142"/>
      <c r="TDQ142"/>
      <c r="TDR142"/>
      <c r="TDS142"/>
      <c r="TDT142"/>
      <c r="TDU142"/>
      <c r="TDV142"/>
      <c r="TDW142"/>
      <c r="TDX142"/>
      <c r="TDY142"/>
      <c r="TDZ142"/>
      <c r="TEA142"/>
      <c r="TEB142"/>
      <c r="TEC142"/>
      <c r="TED142"/>
      <c r="TEE142"/>
      <c r="TEF142"/>
      <c r="TEG142"/>
      <c r="TEH142"/>
      <c r="TEI142"/>
      <c r="TEJ142"/>
      <c r="TEK142"/>
      <c r="TEL142"/>
      <c r="TEM142"/>
      <c r="TEN142"/>
      <c r="TEO142"/>
      <c r="TEP142"/>
      <c r="TEQ142"/>
      <c r="TER142"/>
      <c r="TES142"/>
      <c r="TET142"/>
      <c r="TEU142"/>
      <c r="TEV142"/>
      <c r="TEW142"/>
      <c r="TEX142"/>
      <c r="TEY142"/>
      <c r="TEZ142"/>
      <c r="TFA142"/>
      <c r="TFB142"/>
      <c r="TFC142"/>
      <c r="TFD142"/>
      <c r="TFE142"/>
      <c r="TFF142"/>
      <c r="TFG142"/>
      <c r="TFH142"/>
      <c r="TFI142"/>
      <c r="TFJ142"/>
      <c r="TFK142"/>
      <c r="TFL142"/>
      <c r="TFM142"/>
      <c r="TFN142"/>
      <c r="TFO142"/>
      <c r="TFP142"/>
      <c r="TFQ142"/>
      <c r="TFR142"/>
      <c r="TFS142"/>
      <c r="TFT142"/>
      <c r="TFU142"/>
      <c r="TFV142"/>
      <c r="TFW142"/>
      <c r="TFX142"/>
      <c r="TFY142"/>
      <c r="TFZ142"/>
      <c r="TGA142"/>
      <c r="TGB142"/>
      <c r="TGC142"/>
      <c r="TGD142"/>
      <c r="TGE142"/>
      <c r="TGF142"/>
      <c r="TGG142"/>
      <c r="TGH142"/>
      <c r="TGI142"/>
      <c r="TGJ142"/>
      <c r="TGK142"/>
      <c r="TGL142"/>
      <c r="TGM142"/>
      <c r="TGN142"/>
      <c r="TGO142"/>
      <c r="TGP142"/>
      <c r="TGQ142"/>
      <c r="TGR142"/>
      <c r="TGS142"/>
      <c r="TGT142"/>
      <c r="TGU142"/>
      <c r="TGV142"/>
      <c r="TGW142"/>
      <c r="TGX142"/>
      <c r="TGY142"/>
      <c r="TGZ142"/>
      <c r="THA142"/>
      <c r="THB142"/>
      <c r="THC142"/>
      <c r="THD142"/>
      <c r="THE142"/>
      <c r="THF142"/>
      <c r="THG142"/>
      <c r="THH142"/>
      <c r="THI142"/>
      <c r="THJ142"/>
      <c r="THK142"/>
      <c r="THL142"/>
      <c r="THM142"/>
      <c r="THN142"/>
      <c r="THO142"/>
      <c r="THP142"/>
      <c r="THQ142"/>
      <c r="THR142"/>
      <c r="THS142"/>
      <c r="THT142"/>
      <c r="THU142"/>
      <c r="THV142"/>
      <c r="THW142"/>
      <c r="THX142"/>
      <c r="THY142"/>
      <c r="THZ142"/>
      <c r="TIA142"/>
      <c r="TIB142"/>
      <c r="TIC142"/>
      <c r="TID142"/>
      <c r="TIE142"/>
      <c r="TIF142"/>
      <c r="TIG142"/>
      <c r="TIH142"/>
      <c r="TII142"/>
      <c r="TIJ142"/>
      <c r="TIK142"/>
      <c r="TIL142"/>
      <c r="TIM142"/>
      <c r="TIN142"/>
      <c r="TIO142"/>
      <c r="TIP142"/>
      <c r="TIQ142"/>
      <c r="TIR142"/>
      <c r="TIS142"/>
      <c r="TIT142"/>
      <c r="TIU142"/>
      <c r="TIV142"/>
      <c r="TIW142"/>
      <c r="TIX142"/>
      <c r="TIY142"/>
      <c r="TIZ142"/>
      <c r="TJA142"/>
      <c r="TJB142"/>
      <c r="TJC142"/>
      <c r="TJD142"/>
      <c r="TJE142"/>
      <c r="TJF142"/>
      <c r="TJG142"/>
      <c r="TJH142"/>
      <c r="TJI142"/>
      <c r="TJJ142"/>
      <c r="TJK142"/>
      <c r="TJL142"/>
      <c r="TJM142"/>
      <c r="TJN142"/>
      <c r="TJO142"/>
      <c r="TJP142"/>
      <c r="TJQ142"/>
      <c r="TJR142"/>
      <c r="TJS142"/>
      <c r="TJT142"/>
      <c r="TJU142"/>
      <c r="TJV142"/>
      <c r="TJW142"/>
      <c r="TJX142"/>
      <c r="TJY142"/>
      <c r="TJZ142"/>
      <c r="TKA142"/>
      <c r="TKB142"/>
      <c r="TKC142"/>
      <c r="TKD142"/>
      <c r="TKE142"/>
      <c r="TKF142"/>
      <c r="TKG142"/>
      <c r="TKH142"/>
      <c r="TKI142"/>
      <c r="TKJ142"/>
      <c r="TKK142"/>
      <c r="TKL142"/>
      <c r="TKM142"/>
      <c r="TKN142"/>
      <c r="TKO142"/>
      <c r="TKP142"/>
      <c r="TKQ142"/>
      <c r="TKR142"/>
      <c r="TKS142"/>
      <c r="TKT142"/>
      <c r="TKU142"/>
      <c r="TKV142"/>
      <c r="TKW142"/>
      <c r="TKX142"/>
      <c r="TKY142"/>
      <c r="TKZ142"/>
      <c r="TLA142"/>
      <c r="TLB142"/>
      <c r="TLC142"/>
      <c r="TLD142"/>
      <c r="TLE142"/>
      <c r="TLF142"/>
      <c r="TLG142"/>
      <c r="TLH142"/>
      <c r="TLI142"/>
      <c r="TLJ142"/>
      <c r="TLK142"/>
      <c r="TLL142"/>
      <c r="TLM142"/>
      <c r="TLN142"/>
      <c r="TLO142"/>
      <c r="TLP142"/>
      <c r="TLQ142"/>
      <c r="TLR142"/>
      <c r="TLS142"/>
      <c r="TLT142"/>
      <c r="TLU142"/>
      <c r="TLV142"/>
      <c r="TLW142"/>
      <c r="TLX142"/>
      <c r="TLY142"/>
      <c r="TLZ142"/>
      <c r="TMA142"/>
      <c r="TMB142"/>
      <c r="TMC142"/>
      <c r="TMD142"/>
      <c r="TME142"/>
      <c r="TMF142"/>
      <c r="TMG142"/>
      <c r="TMH142"/>
      <c r="TMI142"/>
      <c r="TMJ142"/>
      <c r="TMK142"/>
      <c r="TML142"/>
      <c r="TMM142"/>
      <c r="TMN142"/>
      <c r="TMO142"/>
      <c r="TMP142"/>
      <c r="TMQ142"/>
      <c r="TMR142"/>
      <c r="TMS142"/>
      <c r="TMT142"/>
      <c r="TMU142"/>
      <c r="TMV142"/>
      <c r="TMW142"/>
      <c r="TMX142"/>
      <c r="TMY142"/>
      <c r="TMZ142"/>
      <c r="TNA142"/>
      <c r="TNB142"/>
      <c r="TNC142"/>
      <c r="TND142"/>
      <c r="TNE142"/>
      <c r="TNF142"/>
      <c r="TNG142"/>
      <c r="TNH142"/>
      <c r="TNI142"/>
      <c r="TNJ142"/>
      <c r="TNK142"/>
      <c r="TNL142"/>
      <c r="TNM142"/>
      <c r="TNN142"/>
      <c r="TNO142"/>
      <c r="TNP142"/>
      <c r="TNQ142"/>
      <c r="TNR142"/>
      <c r="TNS142"/>
      <c r="TNT142"/>
      <c r="TNU142"/>
      <c r="TNV142"/>
      <c r="TNW142"/>
      <c r="TNX142"/>
      <c r="TNY142"/>
      <c r="TNZ142"/>
      <c r="TOA142"/>
      <c r="TOB142"/>
      <c r="TOC142"/>
      <c r="TOD142"/>
      <c r="TOE142"/>
      <c r="TOF142"/>
      <c r="TOG142"/>
      <c r="TOH142"/>
      <c r="TOI142"/>
      <c r="TOJ142"/>
      <c r="TOK142"/>
      <c r="TOL142"/>
      <c r="TOM142"/>
      <c r="TON142"/>
      <c r="TOO142"/>
      <c r="TOP142"/>
      <c r="TOQ142"/>
      <c r="TOR142"/>
      <c r="TOS142"/>
      <c r="TOT142"/>
      <c r="TOU142"/>
      <c r="TOV142"/>
      <c r="TOW142"/>
      <c r="TOX142"/>
      <c r="TOY142"/>
      <c r="TOZ142"/>
      <c r="TPA142"/>
      <c r="TPB142"/>
      <c r="TPC142"/>
      <c r="TPD142"/>
      <c r="TPE142"/>
      <c r="TPF142"/>
      <c r="TPG142"/>
      <c r="TPH142"/>
      <c r="TPI142"/>
      <c r="TPJ142"/>
      <c r="TPK142"/>
      <c r="TPL142"/>
      <c r="TPM142"/>
      <c r="TPN142"/>
      <c r="TPO142"/>
      <c r="TPP142"/>
      <c r="TPQ142"/>
      <c r="TPR142"/>
      <c r="TPS142"/>
      <c r="TPT142"/>
      <c r="TPU142"/>
      <c r="TPV142"/>
      <c r="TPW142"/>
      <c r="TPX142"/>
      <c r="TPY142"/>
      <c r="TPZ142"/>
      <c r="TQA142"/>
      <c r="TQB142"/>
      <c r="TQC142"/>
      <c r="TQD142"/>
      <c r="TQE142"/>
      <c r="TQF142"/>
      <c r="TQG142"/>
      <c r="TQH142"/>
      <c r="TQI142"/>
      <c r="TQJ142"/>
      <c r="TQK142"/>
      <c r="TQL142"/>
      <c r="TQM142"/>
      <c r="TQN142"/>
      <c r="TQO142"/>
      <c r="TQP142"/>
      <c r="TQQ142"/>
      <c r="TQR142"/>
      <c r="TQS142"/>
      <c r="TQT142"/>
      <c r="TQU142"/>
      <c r="TQV142"/>
      <c r="TQW142"/>
      <c r="TQX142"/>
      <c r="TQY142"/>
      <c r="TQZ142"/>
      <c r="TRA142"/>
      <c r="TRB142"/>
      <c r="TRC142"/>
      <c r="TRD142"/>
      <c r="TRE142"/>
      <c r="TRF142"/>
      <c r="TRG142"/>
      <c r="TRH142"/>
      <c r="TRI142"/>
      <c r="TRJ142"/>
      <c r="TRK142"/>
      <c r="TRL142"/>
      <c r="TRM142"/>
      <c r="TRN142"/>
      <c r="TRO142"/>
      <c r="TRP142"/>
      <c r="TRQ142"/>
      <c r="TRR142"/>
      <c r="TRS142"/>
      <c r="TRT142"/>
      <c r="TRU142"/>
      <c r="TRV142"/>
      <c r="TRW142"/>
      <c r="TRX142"/>
      <c r="TRY142"/>
      <c r="TRZ142"/>
      <c r="TSA142"/>
      <c r="TSB142"/>
      <c r="TSC142"/>
      <c r="TSD142"/>
      <c r="TSE142"/>
      <c r="TSF142"/>
      <c r="TSG142"/>
      <c r="TSH142"/>
      <c r="TSI142"/>
      <c r="TSJ142"/>
      <c r="TSK142"/>
      <c r="TSL142"/>
      <c r="TSM142"/>
      <c r="TSN142"/>
      <c r="TSO142"/>
      <c r="TSP142"/>
      <c r="TSQ142"/>
      <c r="TSR142"/>
      <c r="TSS142"/>
      <c r="TST142"/>
      <c r="TSU142"/>
      <c r="TSV142"/>
      <c r="TSW142"/>
      <c r="TSX142"/>
      <c r="TSY142"/>
      <c r="TSZ142"/>
      <c r="TTA142"/>
      <c r="TTB142"/>
      <c r="TTC142"/>
      <c r="TTD142"/>
      <c r="TTE142"/>
      <c r="TTF142"/>
      <c r="TTG142"/>
      <c r="TTH142"/>
      <c r="TTI142"/>
      <c r="TTJ142"/>
      <c r="TTK142"/>
      <c r="TTL142"/>
      <c r="TTM142"/>
      <c r="TTN142"/>
      <c r="TTO142"/>
      <c r="TTP142"/>
      <c r="TTQ142"/>
      <c r="TTR142"/>
      <c r="TTS142"/>
      <c r="TTT142"/>
      <c r="TTU142"/>
      <c r="TTV142"/>
      <c r="TTW142"/>
      <c r="TTX142"/>
      <c r="TTY142"/>
      <c r="TTZ142"/>
      <c r="TUA142"/>
      <c r="TUB142"/>
      <c r="TUC142"/>
      <c r="TUD142"/>
      <c r="TUE142"/>
      <c r="TUF142"/>
      <c r="TUG142"/>
      <c r="TUH142"/>
      <c r="TUI142"/>
      <c r="TUJ142"/>
      <c r="TUK142"/>
      <c r="TUL142"/>
      <c r="TUM142"/>
      <c r="TUN142"/>
      <c r="TUO142"/>
      <c r="TUP142"/>
      <c r="TUQ142"/>
      <c r="TUR142"/>
      <c r="TUS142"/>
      <c r="TUT142"/>
      <c r="TUU142"/>
      <c r="TUV142"/>
      <c r="TUW142"/>
      <c r="TUX142"/>
      <c r="TUY142"/>
      <c r="TUZ142"/>
      <c r="TVA142"/>
      <c r="TVB142"/>
      <c r="TVC142"/>
      <c r="TVD142"/>
      <c r="TVE142"/>
      <c r="TVF142"/>
      <c r="TVG142"/>
      <c r="TVH142"/>
      <c r="TVI142"/>
      <c r="TVJ142"/>
      <c r="TVK142"/>
      <c r="TVL142"/>
      <c r="TVM142"/>
      <c r="TVN142"/>
      <c r="TVO142"/>
      <c r="TVP142"/>
      <c r="TVQ142"/>
      <c r="TVR142"/>
      <c r="TVS142"/>
      <c r="TVT142"/>
      <c r="TVU142"/>
      <c r="TVV142"/>
      <c r="TVW142"/>
      <c r="TVX142"/>
      <c r="TVY142"/>
      <c r="TVZ142"/>
      <c r="TWA142"/>
      <c r="TWB142"/>
      <c r="TWC142"/>
      <c r="TWD142"/>
      <c r="TWE142"/>
      <c r="TWF142"/>
      <c r="TWG142"/>
      <c r="TWH142"/>
      <c r="TWI142"/>
      <c r="TWJ142"/>
      <c r="TWK142"/>
      <c r="TWL142"/>
      <c r="TWM142"/>
      <c r="TWN142"/>
      <c r="TWO142"/>
      <c r="TWP142"/>
      <c r="TWQ142"/>
      <c r="TWR142"/>
      <c r="TWS142"/>
      <c r="TWT142"/>
      <c r="TWU142"/>
      <c r="TWV142"/>
      <c r="TWW142"/>
      <c r="TWX142"/>
      <c r="TWY142"/>
      <c r="TWZ142"/>
      <c r="TXA142"/>
      <c r="TXB142"/>
      <c r="TXC142"/>
      <c r="TXD142"/>
      <c r="TXE142"/>
      <c r="TXF142"/>
      <c r="TXG142"/>
      <c r="TXH142"/>
      <c r="TXI142"/>
      <c r="TXJ142"/>
      <c r="TXK142"/>
      <c r="TXL142"/>
      <c r="TXM142"/>
      <c r="TXN142"/>
      <c r="TXO142"/>
      <c r="TXP142"/>
      <c r="TXQ142"/>
      <c r="TXR142"/>
      <c r="TXS142"/>
      <c r="TXT142"/>
      <c r="TXU142"/>
      <c r="TXV142"/>
      <c r="TXW142"/>
      <c r="TXX142"/>
      <c r="TXY142"/>
      <c r="TXZ142"/>
      <c r="TYA142"/>
      <c r="TYB142"/>
      <c r="TYC142"/>
      <c r="TYD142"/>
      <c r="TYE142"/>
      <c r="TYF142"/>
      <c r="TYG142"/>
      <c r="TYH142"/>
      <c r="TYI142"/>
      <c r="TYJ142"/>
      <c r="TYK142"/>
      <c r="TYL142"/>
      <c r="TYM142"/>
      <c r="TYN142"/>
      <c r="TYO142"/>
      <c r="TYP142"/>
      <c r="TYQ142"/>
      <c r="TYR142"/>
      <c r="TYS142"/>
      <c r="TYT142"/>
      <c r="TYU142"/>
      <c r="TYV142"/>
      <c r="TYW142"/>
      <c r="TYX142"/>
      <c r="TYY142"/>
      <c r="TYZ142"/>
      <c r="TZA142"/>
      <c r="TZB142"/>
      <c r="TZC142"/>
      <c r="TZD142"/>
      <c r="TZE142"/>
      <c r="TZF142"/>
      <c r="TZG142"/>
      <c r="TZH142"/>
      <c r="TZI142"/>
      <c r="TZJ142"/>
      <c r="TZK142"/>
      <c r="TZL142"/>
      <c r="TZM142"/>
      <c r="TZN142"/>
      <c r="TZO142"/>
      <c r="TZP142"/>
      <c r="TZQ142"/>
      <c r="TZR142"/>
      <c r="TZS142"/>
      <c r="TZT142"/>
      <c r="TZU142"/>
      <c r="TZV142"/>
      <c r="TZW142"/>
      <c r="TZX142"/>
      <c r="TZY142"/>
      <c r="TZZ142"/>
      <c r="UAA142"/>
      <c r="UAB142"/>
      <c r="UAC142"/>
      <c r="UAD142"/>
      <c r="UAE142"/>
      <c r="UAF142"/>
      <c r="UAG142"/>
      <c r="UAH142"/>
      <c r="UAI142"/>
      <c r="UAJ142"/>
      <c r="UAK142"/>
      <c r="UAL142"/>
      <c r="UAM142"/>
      <c r="UAN142"/>
      <c r="UAO142"/>
      <c r="UAP142"/>
      <c r="UAQ142"/>
      <c r="UAR142"/>
      <c r="UAS142"/>
      <c r="UAT142"/>
      <c r="UAU142"/>
      <c r="UAV142"/>
      <c r="UAW142"/>
      <c r="UAX142"/>
      <c r="UAY142"/>
      <c r="UAZ142"/>
      <c r="UBA142"/>
      <c r="UBB142"/>
      <c r="UBC142"/>
      <c r="UBD142"/>
      <c r="UBE142"/>
      <c r="UBF142"/>
      <c r="UBG142"/>
      <c r="UBH142"/>
      <c r="UBI142"/>
      <c r="UBJ142"/>
      <c r="UBK142"/>
      <c r="UBL142"/>
      <c r="UBM142"/>
      <c r="UBN142"/>
      <c r="UBO142"/>
      <c r="UBP142"/>
      <c r="UBQ142"/>
      <c r="UBR142"/>
      <c r="UBS142"/>
      <c r="UBT142"/>
      <c r="UBU142"/>
      <c r="UBV142"/>
      <c r="UBW142"/>
      <c r="UBX142"/>
      <c r="UBY142"/>
      <c r="UBZ142"/>
      <c r="UCA142"/>
      <c r="UCB142"/>
      <c r="UCC142"/>
      <c r="UCD142"/>
      <c r="UCE142"/>
      <c r="UCF142"/>
      <c r="UCG142"/>
      <c r="UCH142"/>
      <c r="UCI142"/>
      <c r="UCJ142"/>
      <c r="UCK142"/>
      <c r="UCL142"/>
      <c r="UCM142"/>
      <c r="UCN142"/>
      <c r="UCO142"/>
      <c r="UCP142"/>
      <c r="UCQ142"/>
      <c r="UCR142"/>
      <c r="UCS142"/>
      <c r="UCT142"/>
      <c r="UCU142"/>
      <c r="UCV142"/>
      <c r="UCW142"/>
      <c r="UCX142"/>
      <c r="UCY142"/>
      <c r="UCZ142"/>
      <c r="UDA142"/>
      <c r="UDB142"/>
      <c r="UDC142"/>
      <c r="UDD142"/>
      <c r="UDE142"/>
      <c r="UDF142"/>
      <c r="UDG142"/>
      <c r="UDH142"/>
      <c r="UDI142"/>
      <c r="UDJ142"/>
      <c r="UDK142"/>
      <c r="UDL142"/>
      <c r="UDM142"/>
      <c r="UDN142"/>
      <c r="UDO142"/>
      <c r="UDP142"/>
      <c r="UDQ142"/>
      <c r="UDR142"/>
      <c r="UDS142"/>
      <c r="UDT142"/>
      <c r="UDU142"/>
      <c r="UDV142"/>
      <c r="UDW142"/>
      <c r="UDX142"/>
      <c r="UDY142"/>
      <c r="UDZ142"/>
      <c r="UEA142"/>
      <c r="UEB142"/>
      <c r="UEC142"/>
      <c r="UED142"/>
      <c r="UEE142"/>
      <c r="UEF142"/>
      <c r="UEG142"/>
      <c r="UEH142"/>
      <c r="UEI142"/>
      <c r="UEJ142"/>
      <c r="UEK142"/>
      <c r="UEL142"/>
      <c r="UEM142"/>
      <c r="UEN142"/>
      <c r="UEO142"/>
      <c r="UEP142"/>
      <c r="UEQ142"/>
      <c r="UER142"/>
      <c r="UES142"/>
      <c r="UET142"/>
      <c r="UEU142"/>
      <c r="UEV142"/>
      <c r="UEW142"/>
      <c r="UEX142"/>
      <c r="UEY142"/>
      <c r="UEZ142"/>
      <c r="UFA142"/>
      <c r="UFB142"/>
      <c r="UFC142"/>
      <c r="UFD142"/>
      <c r="UFE142"/>
      <c r="UFF142"/>
      <c r="UFG142"/>
      <c r="UFH142"/>
      <c r="UFI142"/>
      <c r="UFJ142"/>
      <c r="UFK142"/>
      <c r="UFL142"/>
      <c r="UFM142"/>
      <c r="UFN142"/>
      <c r="UFO142"/>
      <c r="UFP142"/>
      <c r="UFQ142"/>
      <c r="UFR142"/>
      <c r="UFS142"/>
      <c r="UFT142"/>
      <c r="UFU142"/>
      <c r="UFV142"/>
      <c r="UFW142"/>
      <c r="UFX142"/>
      <c r="UFY142"/>
      <c r="UFZ142"/>
      <c r="UGA142"/>
      <c r="UGB142"/>
      <c r="UGC142"/>
      <c r="UGD142"/>
      <c r="UGE142"/>
      <c r="UGF142"/>
      <c r="UGG142"/>
      <c r="UGH142"/>
      <c r="UGI142"/>
      <c r="UGJ142"/>
      <c r="UGK142"/>
      <c r="UGL142"/>
      <c r="UGM142"/>
      <c r="UGN142"/>
      <c r="UGO142"/>
      <c r="UGP142"/>
      <c r="UGQ142"/>
      <c r="UGR142"/>
      <c r="UGS142"/>
      <c r="UGT142"/>
      <c r="UGU142"/>
      <c r="UGV142"/>
      <c r="UGW142"/>
      <c r="UGX142"/>
      <c r="UGY142"/>
      <c r="UGZ142"/>
      <c r="UHA142"/>
      <c r="UHB142"/>
      <c r="UHC142"/>
      <c r="UHD142"/>
      <c r="UHE142"/>
      <c r="UHF142"/>
      <c r="UHG142"/>
      <c r="UHH142"/>
      <c r="UHI142"/>
      <c r="UHJ142"/>
      <c r="UHK142"/>
      <c r="UHL142"/>
      <c r="UHM142"/>
      <c r="UHN142"/>
      <c r="UHO142"/>
      <c r="UHP142"/>
      <c r="UHQ142"/>
      <c r="UHR142"/>
      <c r="UHS142"/>
      <c r="UHT142"/>
      <c r="UHU142"/>
      <c r="UHV142"/>
      <c r="UHW142"/>
      <c r="UHX142"/>
      <c r="UHY142"/>
      <c r="UHZ142"/>
      <c r="UIA142"/>
      <c r="UIB142"/>
      <c r="UIC142"/>
      <c r="UID142"/>
      <c r="UIE142"/>
      <c r="UIF142"/>
      <c r="UIG142"/>
      <c r="UIH142"/>
      <c r="UII142"/>
      <c r="UIJ142"/>
      <c r="UIK142"/>
      <c r="UIL142"/>
      <c r="UIM142"/>
      <c r="UIN142"/>
      <c r="UIO142"/>
      <c r="UIP142"/>
      <c r="UIQ142"/>
      <c r="UIR142"/>
      <c r="UIS142"/>
      <c r="UIT142"/>
      <c r="UIU142"/>
      <c r="UIV142"/>
      <c r="UIW142"/>
      <c r="UIX142"/>
      <c r="UIY142"/>
      <c r="UIZ142"/>
      <c r="UJA142"/>
      <c r="UJB142"/>
      <c r="UJC142"/>
      <c r="UJD142"/>
      <c r="UJE142"/>
      <c r="UJF142"/>
      <c r="UJG142"/>
      <c r="UJH142"/>
      <c r="UJI142"/>
      <c r="UJJ142"/>
      <c r="UJK142"/>
      <c r="UJL142"/>
      <c r="UJM142"/>
      <c r="UJN142"/>
      <c r="UJO142"/>
      <c r="UJP142"/>
      <c r="UJQ142"/>
      <c r="UJR142"/>
      <c r="UJS142"/>
      <c r="UJT142"/>
      <c r="UJU142"/>
      <c r="UJV142"/>
      <c r="UJW142"/>
      <c r="UJX142"/>
      <c r="UJY142"/>
      <c r="UJZ142"/>
      <c r="UKA142"/>
      <c r="UKB142"/>
      <c r="UKC142"/>
      <c r="UKD142"/>
      <c r="UKE142"/>
      <c r="UKF142"/>
      <c r="UKG142"/>
      <c r="UKH142"/>
      <c r="UKI142"/>
      <c r="UKJ142"/>
      <c r="UKK142"/>
      <c r="UKL142"/>
      <c r="UKM142"/>
      <c r="UKN142"/>
      <c r="UKO142"/>
      <c r="UKP142"/>
      <c r="UKQ142"/>
      <c r="UKR142"/>
      <c r="UKS142"/>
      <c r="UKT142"/>
      <c r="UKU142"/>
      <c r="UKV142"/>
      <c r="UKW142"/>
      <c r="UKX142"/>
      <c r="UKY142"/>
      <c r="UKZ142"/>
      <c r="ULA142"/>
      <c r="ULB142"/>
      <c r="ULC142"/>
      <c r="ULD142"/>
      <c r="ULE142"/>
      <c r="ULF142"/>
      <c r="ULG142"/>
      <c r="ULH142"/>
      <c r="ULI142"/>
      <c r="ULJ142"/>
      <c r="ULK142"/>
      <c r="ULL142"/>
      <c r="ULM142"/>
      <c r="ULN142"/>
      <c r="ULO142"/>
      <c r="ULP142"/>
      <c r="ULQ142"/>
      <c r="ULR142"/>
      <c r="ULS142"/>
      <c r="ULT142"/>
      <c r="ULU142"/>
      <c r="ULV142"/>
      <c r="ULW142"/>
      <c r="ULX142"/>
      <c r="ULY142"/>
      <c r="ULZ142"/>
      <c r="UMA142"/>
      <c r="UMB142"/>
      <c r="UMC142"/>
      <c r="UMD142"/>
      <c r="UME142"/>
      <c r="UMF142"/>
      <c r="UMG142"/>
      <c r="UMH142"/>
      <c r="UMI142"/>
      <c r="UMJ142"/>
      <c r="UMK142"/>
      <c r="UML142"/>
      <c r="UMM142"/>
      <c r="UMN142"/>
      <c r="UMO142"/>
      <c r="UMP142"/>
      <c r="UMQ142"/>
      <c r="UMR142"/>
      <c r="UMS142"/>
      <c r="UMT142"/>
      <c r="UMU142"/>
      <c r="UMV142"/>
      <c r="UMW142"/>
      <c r="UMX142"/>
      <c r="UMY142"/>
      <c r="UMZ142"/>
      <c r="UNA142"/>
      <c r="UNB142"/>
      <c r="UNC142"/>
      <c r="UND142"/>
      <c r="UNE142"/>
      <c r="UNF142"/>
      <c r="UNG142"/>
      <c r="UNH142"/>
      <c r="UNI142"/>
      <c r="UNJ142"/>
      <c r="UNK142"/>
      <c r="UNL142"/>
      <c r="UNM142"/>
      <c r="UNN142"/>
      <c r="UNO142"/>
      <c r="UNP142"/>
      <c r="UNQ142"/>
      <c r="UNR142"/>
      <c r="UNS142"/>
      <c r="UNT142"/>
      <c r="UNU142"/>
      <c r="UNV142"/>
      <c r="UNW142"/>
      <c r="UNX142"/>
      <c r="UNY142"/>
      <c r="UNZ142"/>
      <c r="UOA142"/>
      <c r="UOB142"/>
      <c r="UOC142"/>
      <c r="UOD142"/>
      <c r="UOE142"/>
      <c r="UOF142"/>
      <c r="UOG142"/>
      <c r="UOH142"/>
      <c r="UOI142"/>
      <c r="UOJ142"/>
      <c r="UOK142"/>
      <c r="UOL142"/>
      <c r="UOM142"/>
      <c r="UON142"/>
      <c r="UOO142"/>
      <c r="UOP142"/>
      <c r="UOQ142"/>
      <c r="UOR142"/>
      <c r="UOS142"/>
      <c r="UOT142"/>
      <c r="UOU142"/>
      <c r="UOV142"/>
      <c r="UOW142"/>
      <c r="UOX142"/>
      <c r="UOY142"/>
      <c r="UOZ142"/>
      <c r="UPA142"/>
      <c r="UPB142"/>
      <c r="UPC142"/>
      <c r="UPD142"/>
      <c r="UPE142"/>
      <c r="UPF142"/>
      <c r="UPG142"/>
      <c r="UPH142"/>
      <c r="UPI142"/>
      <c r="UPJ142"/>
      <c r="UPK142"/>
      <c r="UPL142"/>
      <c r="UPM142"/>
      <c r="UPN142"/>
      <c r="UPO142"/>
      <c r="UPP142"/>
      <c r="UPQ142"/>
      <c r="UPR142"/>
      <c r="UPS142"/>
      <c r="UPT142"/>
      <c r="UPU142"/>
      <c r="UPV142"/>
      <c r="UPW142"/>
      <c r="UPX142"/>
      <c r="UPY142"/>
      <c r="UPZ142"/>
      <c r="UQA142"/>
      <c r="UQB142"/>
      <c r="UQC142"/>
      <c r="UQD142"/>
      <c r="UQE142"/>
      <c r="UQF142"/>
      <c r="UQG142"/>
      <c r="UQH142"/>
      <c r="UQI142"/>
      <c r="UQJ142"/>
      <c r="UQK142"/>
      <c r="UQL142"/>
      <c r="UQM142"/>
      <c r="UQN142"/>
      <c r="UQO142"/>
      <c r="UQP142"/>
      <c r="UQQ142"/>
      <c r="UQR142"/>
      <c r="UQS142"/>
      <c r="UQT142"/>
      <c r="UQU142"/>
      <c r="UQV142"/>
      <c r="UQW142"/>
      <c r="UQX142"/>
      <c r="UQY142"/>
      <c r="UQZ142"/>
      <c r="URA142"/>
      <c r="URB142"/>
      <c r="URC142"/>
      <c r="URD142"/>
      <c r="URE142"/>
      <c r="URF142"/>
      <c r="URG142"/>
      <c r="URH142"/>
      <c r="URI142"/>
      <c r="URJ142"/>
      <c r="URK142"/>
      <c r="URL142"/>
      <c r="URM142"/>
      <c r="URN142"/>
      <c r="URO142"/>
      <c r="URP142"/>
      <c r="URQ142"/>
      <c r="URR142"/>
      <c r="URS142"/>
      <c r="URT142"/>
      <c r="URU142"/>
      <c r="URV142"/>
      <c r="URW142"/>
      <c r="URX142"/>
      <c r="URY142"/>
      <c r="URZ142"/>
      <c r="USA142"/>
      <c r="USB142"/>
      <c r="USC142"/>
      <c r="USD142"/>
      <c r="USE142"/>
      <c r="USF142"/>
      <c r="USG142"/>
      <c r="USH142"/>
      <c r="USI142"/>
      <c r="USJ142"/>
      <c r="USK142"/>
      <c r="USL142"/>
      <c r="USM142"/>
      <c r="USN142"/>
      <c r="USO142"/>
      <c r="USP142"/>
      <c r="USQ142"/>
      <c r="USR142"/>
      <c r="USS142"/>
      <c r="UST142"/>
      <c r="USU142"/>
      <c r="USV142"/>
      <c r="USW142"/>
      <c r="USX142"/>
      <c r="USY142"/>
      <c r="USZ142"/>
      <c r="UTA142"/>
      <c r="UTB142"/>
      <c r="UTC142"/>
      <c r="UTD142"/>
      <c r="UTE142"/>
      <c r="UTF142"/>
      <c r="UTG142"/>
      <c r="UTH142"/>
      <c r="UTI142"/>
      <c r="UTJ142"/>
      <c r="UTK142"/>
      <c r="UTL142"/>
      <c r="UTM142"/>
      <c r="UTN142"/>
      <c r="UTO142"/>
      <c r="UTP142"/>
      <c r="UTQ142"/>
      <c r="UTR142"/>
      <c r="UTS142"/>
      <c r="UTT142"/>
      <c r="UTU142"/>
      <c r="UTV142"/>
      <c r="UTW142"/>
      <c r="UTX142"/>
      <c r="UTY142"/>
      <c r="UTZ142"/>
      <c r="UUA142"/>
      <c r="UUB142"/>
      <c r="UUC142"/>
      <c r="UUD142"/>
      <c r="UUE142"/>
      <c r="UUF142"/>
      <c r="UUG142"/>
      <c r="UUH142"/>
      <c r="UUI142"/>
      <c r="UUJ142"/>
      <c r="UUK142"/>
      <c r="UUL142"/>
      <c r="UUM142"/>
      <c r="UUN142"/>
      <c r="UUO142"/>
      <c r="UUP142"/>
      <c r="UUQ142"/>
      <c r="UUR142"/>
      <c r="UUS142"/>
      <c r="UUT142"/>
      <c r="UUU142"/>
      <c r="UUV142"/>
      <c r="UUW142"/>
      <c r="UUX142"/>
      <c r="UUY142"/>
      <c r="UUZ142"/>
      <c r="UVA142"/>
      <c r="UVB142"/>
      <c r="UVC142"/>
      <c r="UVD142"/>
      <c r="UVE142"/>
      <c r="UVF142"/>
      <c r="UVG142"/>
      <c r="UVH142"/>
      <c r="UVI142"/>
      <c r="UVJ142"/>
      <c r="UVK142"/>
      <c r="UVL142"/>
      <c r="UVM142"/>
      <c r="UVN142"/>
      <c r="UVO142"/>
      <c r="UVP142"/>
      <c r="UVQ142"/>
      <c r="UVR142"/>
      <c r="UVS142"/>
      <c r="UVT142"/>
      <c r="UVU142"/>
      <c r="UVV142"/>
      <c r="UVW142"/>
      <c r="UVX142"/>
      <c r="UVY142"/>
      <c r="UVZ142"/>
      <c r="UWA142"/>
      <c r="UWB142"/>
      <c r="UWC142"/>
      <c r="UWD142"/>
      <c r="UWE142"/>
      <c r="UWF142"/>
      <c r="UWG142"/>
      <c r="UWH142"/>
      <c r="UWI142"/>
      <c r="UWJ142"/>
      <c r="UWK142"/>
      <c r="UWL142"/>
      <c r="UWM142"/>
      <c r="UWN142"/>
      <c r="UWO142"/>
      <c r="UWP142"/>
      <c r="UWQ142"/>
      <c r="UWR142"/>
      <c r="UWS142"/>
      <c r="UWT142"/>
      <c r="UWU142"/>
      <c r="UWV142"/>
      <c r="UWW142"/>
      <c r="UWX142"/>
      <c r="UWY142"/>
      <c r="UWZ142"/>
      <c r="UXA142"/>
      <c r="UXB142"/>
      <c r="UXC142"/>
      <c r="UXD142"/>
      <c r="UXE142"/>
      <c r="UXF142"/>
      <c r="UXG142"/>
      <c r="UXH142"/>
      <c r="UXI142"/>
      <c r="UXJ142"/>
      <c r="UXK142"/>
      <c r="UXL142"/>
      <c r="UXM142"/>
      <c r="UXN142"/>
      <c r="UXO142"/>
      <c r="UXP142"/>
      <c r="UXQ142"/>
      <c r="UXR142"/>
      <c r="UXS142"/>
      <c r="UXT142"/>
      <c r="UXU142"/>
      <c r="UXV142"/>
      <c r="UXW142"/>
      <c r="UXX142"/>
      <c r="UXY142"/>
      <c r="UXZ142"/>
      <c r="UYA142"/>
      <c r="UYB142"/>
      <c r="UYC142"/>
      <c r="UYD142"/>
      <c r="UYE142"/>
      <c r="UYF142"/>
      <c r="UYG142"/>
      <c r="UYH142"/>
      <c r="UYI142"/>
      <c r="UYJ142"/>
      <c r="UYK142"/>
      <c r="UYL142"/>
      <c r="UYM142"/>
      <c r="UYN142"/>
      <c r="UYO142"/>
      <c r="UYP142"/>
      <c r="UYQ142"/>
      <c r="UYR142"/>
      <c r="UYS142"/>
      <c r="UYT142"/>
      <c r="UYU142"/>
      <c r="UYV142"/>
      <c r="UYW142"/>
      <c r="UYX142"/>
      <c r="UYY142"/>
      <c r="UYZ142"/>
      <c r="UZA142"/>
      <c r="UZB142"/>
      <c r="UZC142"/>
      <c r="UZD142"/>
      <c r="UZE142"/>
      <c r="UZF142"/>
      <c r="UZG142"/>
      <c r="UZH142"/>
      <c r="UZI142"/>
      <c r="UZJ142"/>
      <c r="UZK142"/>
      <c r="UZL142"/>
      <c r="UZM142"/>
      <c r="UZN142"/>
      <c r="UZO142"/>
      <c r="UZP142"/>
      <c r="UZQ142"/>
      <c r="UZR142"/>
      <c r="UZS142"/>
      <c r="UZT142"/>
      <c r="UZU142"/>
      <c r="UZV142"/>
      <c r="UZW142"/>
      <c r="UZX142"/>
      <c r="UZY142"/>
      <c r="UZZ142"/>
      <c r="VAA142"/>
      <c r="VAB142"/>
      <c r="VAC142"/>
      <c r="VAD142"/>
      <c r="VAE142"/>
      <c r="VAF142"/>
      <c r="VAG142"/>
      <c r="VAH142"/>
      <c r="VAI142"/>
      <c r="VAJ142"/>
      <c r="VAK142"/>
      <c r="VAL142"/>
      <c r="VAM142"/>
      <c r="VAN142"/>
      <c r="VAO142"/>
      <c r="VAP142"/>
      <c r="VAQ142"/>
      <c r="VAR142"/>
      <c r="VAS142"/>
      <c r="VAT142"/>
      <c r="VAU142"/>
      <c r="VAV142"/>
      <c r="VAW142"/>
      <c r="VAX142"/>
      <c r="VAY142"/>
      <c r="VAZ142"/>
      <c r="VBA142"/>
      <c r="VBB142"/>
      <c r="VBC142"/>
      <c r="VBD142"/>
      <c r="VBE142"/>
      <c r="VBF142"/>
      <c r="VBG142"/>
      <c r="VBH142"/>
      <c r="VBI142"/>
      <c r="VBJ142"/>
      <c r="VBK142"/>
      <c r="VBL142"/>
      <c r="VBM142"/>
      <c r="VBN142"/>
      <c r="VBO142"/>
      <c r="VBP142"/>
      <c r="VBQ142"/>
      <c r="VBR142"/>
      <c r="VBS142"/>
      <c r="VBT142"/>
      <c r="VBU142"/>
      <c r="VBV142"/>
      <c r="VBW142"/>
      <c r="VBX142"/>
      <c r="VBY142"/>
      <c r="VBZ142"/>
      <c r="VCA142"/>
      <c r="VCB142"/>
      <c r="VCC142"/>
      <c r="VCD142"/>
      <c r="VCE142"/>
      <c r="VCF142"/>
      <c r="VCG142"/>
      <c r="VCH142"/>
      <c r="VCI142"/>
      <c r="VCJ142"/>
      <c r="VCK142"/>
      <c r="VCL142"/>
      <c r="VCM142"/>
      <c r="VCN142"/>
      <c r="VCO142"/>
      <c r="VCP142"/>
      <c r="VCQ142"/>
      <c r="VCR142"/>
      <c r="VCS142"/>
      <c r="VCT142"/>
      <c r="VCU142"/>
      <c r="VCV142"/>
      <c r="VCW142"/>
      <c r="VCX142"/>
      <c r="VCY142"/>
      <c r="VCZ142"/>
      <c r="VDA142"/>
      <c r="VDB142"/>
      <c r="VDC142"/>
      <c r="VDD142"/>
      <c r="VDE142"/>
      <c r="VDF142"/>
      <c r="VDG142"/>
      <c r="VDH142"/>
      <c r="VDI142"/>
      <c r="VDJ142"/>
      <c r="VDK142"/>
      <c r="VDL142"/>
      <c r="VDM142"/>
      <c r="VDN142"/>
      <c r="VDO142"/>
      <c r="VDP142"/>
      <c r="VDQ142"/>
      <c r="VDR142"/>
      <c r="VDS142"/>
      <c r="VDT142"/>
      <c r="VDU142"/>
      <c r="VDV142"/>
      <c r="VDW142"/>
      <c r="VDX142"/>
      <c r="VDY142"/>
      <c r="VDZ142"/>
      <c r="VEA142"/>
      <c r="VEB142"/>
      <c r="VEC142"/>
      <c r="VED142"/>
      <c r="VEE142"/>
      <c r="VEF142"/>
      <c r="VEG142"/>
      <c r="VEH142"/>
      <c r="VEI142"/>
      <c r="VEJ142"/>
      <c r="VEK142"/>
      <c r="VEL142"/>
      <c r="VEM142"/>
      <c r="VEN142"/>
      <c r="VEO142"/>
      <c r="VEP142"/>
      <c r="VEQ142"/>
      <c r="VER142"/>
      <c r="VES142"/>
      <c r="VET142"/>
      <c r="VEU142"/>
      <c r="VEV142"/>
      <c r="VEW142"/>
      <c r="VEX142"/>
      <c r="VEY142"/>
      <c r="VEZ142"/>
      <c r="VFA142"/>
      <c r="VFB142"/>
      <c r="VFC142"/>
      <c r="VFD142"/>
      <c r="VFE142"/>
      <c r="VFF142"/>
      <c r="VFG142"/>
      <c r="VFH142"/>
      <c r="VFI142"/>
      <c r="VFJ142"/>
      <c r="VFK142"/>
      <c r="VFL142"/>
      <c r="VFM142"/>
      <c r="VFN142"/>
      <c r="VFO142"/>
      <c r="VFP142"/>
      <c r="VFQ142"/>
      <c r="VFR142"/>
      <c r="VFS142"/>
      <c r="VFT142"/>
      <c r="VFU142"/>
      <c r="VFV142"/>
      <c r="VFW142"/>
      <c r="VFX142"/>
      <c r="VFY142"/>
      <c r="VFZ142"/>
      <c r="VGA142"/>
      <c r="VGB142"/>
      <c r="VGC142"/>
      <c r="VGD142"/>
      <c r="VGE142"/>
      <c r="VGF142"/>
      <c r="VGG142"/>
      <c r="VGH142"/>
      <c r="VGI142"/>
      <c r="VGJ142"/>
      <c r="VGK142"/>
      <c r="VGL142"/>
      <c r="VGM142"/>
      <c r="VGN142"/>
      <c r="VGO142"/>
      <c r="VGP142"/>
      <c r="VGQ142"/>
      <c r="VGR142"/>
      <c r="VGS142"/>
      <c r="VGT142"/>
      <c r="VGU142"/>
      <c r="VGV142"/>
      <c r="VGW142"/>
      <c r="VGX142"/>
      <c r="VGY142"/>
      <c r="VGZ142"/>
      <c r="VHA142"/>
      <c r="VHB142"/>
      <c r="VHC142"/>
      <c r="VHD142"/>
      <c r="VHE142"/>
      <c r="VHF142"/>
      <c r="VHG142"/>
      <c r="VHH142"/>
      <c r="VHI142"/>
      <c r="VHJ142"/>
      <c r="VHK142"/>
      <c r="VHL142"/>
      <c r="VHM142"/>
      <c r="VHN142"/>
      <c r="VHO142"/>
      <c r="VHP142"/>
      <c r="VHQ142"/>
      <c r="VHR142"/>
      <c r="VHS142"/>
      <c r="VHT142"/>
      <c r="VHU142"/>
      <c r="VHV142"/>
      <c r="VHW142"/>
      <c r="VHX142"/>
      <c r="VHY142"/>
      <c r="VHZ142"/>
      <c r="VIA142"/>
      <c r="VIB142"/>
      <c r="VIC142"/>
      <c r="VID142"/>
      <c r="VIE142"/>
      <c r="VIF142"/>
      <c r="VIG142"/>
      <c r="VIH142"/>
      <c r="VII142"/>
      <c r="VIJ142"/>
      <c r="VIK142"/>
      <c r="VIL142"/>
      <c r="VIM142"/>
      <c r="VIN142"/>
      <c r="VIO142"/>
      <c r="VIP142"/>
      <c r="VIQ142"/>
      <c r="VIR142"/>
      <c r="VIS142"/>
      <c r="VIT142"/>
      <c r="VIU142"/>
      <c r="VIV142"/>
      <c r="VIW142"/>
      <c r="VIX142"/>
      <c r="VIY142"/>
      <c r="VIZ142"/>
      <c r="VJA142"/>
      <c r="VJB142"/>
      <c r="VJC142"/>
      <c r="VJD142"/>
      <c r="VJE142"/>
      <c r="VJF142"/>
      <c r="VJG142"/>
      <c r="VJH142"/>
      <c r="VJI142"/>
      <c r="VJJ142"/>
      <c r="VJK142"/>
      <c r="VJL142"/>
      <c r="VJM142"/>
      <c r="VJN142"/>
      <c r="VJO142"/>
      <c r="VJP142"/>
      <c r="VJQ142"/>
      <c r="VJR142"/>
      <c r="VJS142"/>
      <c r="VJT142"/>
      <c r="VJU142"/>
      <c r="VJV142"/>
      <c r="VJW142"/>
      <c r="VJX142"/>
      <c r="VJY142"/>
      <c r="VJZ142"/>
      <c r="VKA142"/>
      <c r="VKB142"/>
      <c r="VKC142"/>
      <c r="VKD142"/>
      <c r="VKE142"/>
      <c r="VKF142"/>
      <c r="VKG142"/>
      <c r="VKH142"/>
      <c r="VKI142"/>
      <c r="VKJ142"/>
      <c r="VKK142"/>
      <c r="VKL142"/>
      <c r="VKM142"/>
      <c r="VKN142"/>
      <c r="VKO142"/>
      <c r="VKP142"/>
      <c r="VKQ142"/>
      <c r="VKR142"/>
      <c r="VKS142"/>
      <c r="VKT142"/>
      <c r="VKU142"/>
      <c r="VKV142"/>
      <c r="VKW142"/>
      <c r="VKX142"/>
      <c r="VKY142"/>
      <c r="VKZ142"/>
      <c r="VLA142"/>
      <c r="VLB142"/>
      <c r="VLC142"/>
      <c r="VLD142"/>
      <c r="VLE142"/>
      <c r="VLF142"/>
      <c r="VLG142"/>
      <c r="VLH142"/>
      <c r="VLI142"/>
      <c r="VLJ142"/>
      <c r="VLK142"/>
      <c r="VLL142"/>
      <c r="VLM142"/>
      <c r="VLN142"/>
      <c r="VLO142"/>
      <c r="VLP142"/>
      <c r="VLQ142"/>
      <c r="VLR142"/>
      <c r="VLS142"/>
      <c r="VLT142"/>
      <c r="VLU142"/>
      <c r="VLV142"/>
      <c r="VLW142"/>
      <c r="VLX142"/>
      <c r="VLY142"/>
      <c r="VLZ142"/>
      <c r="VMA142"/>
      <c r="VMB142"/>
      <c r="VMC142"/>
      <c r="VMD142"/>
      <c r="VME142"/>
      <c r="VMF142"/>
      <c r="VMG142"/>
      <c r="VMH142"/>
      <c r="VMI142"/>
      <c r="VMJ142"/>
      <c r="VMK142"/>
      <c r="VML142"/>
      <c r="VMM142"/>
      <c r="VMN142"/>
      <c r="VMO142"/>
      <c r="VMP142"/>
      <c r="VMQ142"/>
      <c r="VMR142"/>
      <c r="VMS142"/>
      <c r="VMT142"/>
      <c r="VMU142"/>
      <c r="VMV142"/>
      <c r="VMW142"/>
      <c r="VMX142"/>
      <c r="VMY142"/>
      <c r="VMZ142"/>
      <c r="VNA142"/>
      <c r="VNB142"/>
      <c r="VNC142"/>
      <c r="VND142"/>
      <c r="VNE142"/>
      <c r="VNF142"/>
      <c r="VNG142"/>
      <c r="VNH142"/>
      <c r="VNI142"/>
      <c r="VNJ142"/>
      <c r="VNK142"/>
      <c r="VNL142"/>
      <c r="VNM142"/>
      <c r="VNN142"/>
      <c r="VNO142"/>
      <c r="VNP142"/>
      <c r="VNQ142"/>
      <c r="VNR142"/>
      <c r="VNS142"/>
      <c r="VNT142"/>
      <c r="VNU142"/>
      <c r="VNV142"/>
      <c r="VNW142"/>
      <c r="VNX142"/>
      <c r="VNY142"/>
      <c r="VNZ142"/>
      <c r="VOA142"/>
      <c r="VOB142"/>
      <c r="VOC142"/>
      <c r="VOD142"/>
      <c r="VOE142"/>
      <c r="VOF142"/>
      <c r="VOG142"/>
      <c r="VOH142"/>
      <c r="VOI142"/>
      <c r="VOJ142"/>
      <c r="VOK142"/>
      <c r="VOL142"/>
      <c r="VOM142"/>
      <c r="VON142"/>
      <c r="VOO142"/>
      <c r="VOP142"/>
      <c r="VOQ142"/>
      <c r="VOR142"/>
      <c r="VOS142"/>
      <c r="VOT142"/>
      <c r="VOU142"/>
      <c r="VOV142"/>
      <c r="VOW142"/>
      <c r="VOX142"/>
      <c r="VOY142"/>
      <c r="VOZ142"/>
      <c r="VPA142"/>
      <c r="VPB142"/>
      <c r="VPC142"/>
      <c r="VPD142"/>
      <c r="VPE142"/>
      <c r="VPF142"/>
      <c r="VPG142"/>
      <c r="VPH142"/>
      <c r="VPI142"/>
      <c r="VPJ142"/>
      <c r="VPK142"/>
      <c r="VPL142"/>
      <c r="VPM142"/>
      <c r="VPN142"/>
      <c r="VPO142"/>
      <c r="VPP142"/>
      <c r="VPQ142"/>
      <c r="VPR142"/>
      <c r="VPS142"/>
      <c r="VPT142"/>
      <c r="VPU142"/>
      <c r="VPV142"/>
      <c r="VPW142"/>
      <c r="VPX142"/>
      <c r="VPY142"/>
      <c r="VPZ142"/>
      <c r="VQA142"/>
      <c r="VQB142"/>
      <c r="VQC142"/>
      <c r="VQD142"/>
      <c r="VQE142"/>
      <c r="VQF142"/>
      <c r="VQG142"/>
      <c r="VQH142"/>
      <c r="VQI142"/>
      <c r="VQJ142"/>
      <c r="VQK142"/>
      <c r="VQL142"/>
      <c r="VQM142"/>
      <c r="VQN142"/>
      <c r="VQO142"/>
      <c r="VQP142"/>
      <c r="VQQ142"/>
      <c r="VQR142"/>
      <c r="VQS142"/>
      <c r="VQT142"/>
      <c r="VQU142"/>
      <c r="VQV142"/>
      <c r="VQW142"/>
      <c r="VQX142"/>
      <c r="VQY142"/>
      <c r="VQZ142"/>
      <c r="VRA142"/>
      <c r="VRB142"/>
      <c r="VRC142"/>
      <c r="VRD142"/>
      <c r="VRE142"/>
      <c r="VRF142"/>
      <c r="VRG142"/>
      <c r="VRH142"/>
      <c r="VRI142"/>
      <c r="VRJ142"/>
      <c r="VRK142"/>
      <c r="VRL142"/>
      <c r="VRM142"/>
      <c r="VRN142"/>
      <c r="VRO142"/>
      <c r="VRP142"/>
      <c r="VRQ142"/>
      <c r="VRR142"/>
      <c r="VRS142"/>
      <c r="VRT142"/>
      <c r="VRU142"/>
      <c r="VRV142"/>
      <c r="VRW142"/>
      <c r="VRX142"/>
      <c r="VRY142"/>
      <c r="VRZ142"/>
      <c r="VSA142"/>
      <c r="VSB142"/>
      <c r="VSC142"/>
      <c r="VSD142"/>
      <c r="VSE142"/>
      <c r="VSF142"/>
      <c r="VSG142"/>
      <c r="VSH142"/>
      <c r="VSI142"/>
      <c r="VSJ142"/>
      <c r="VSK142"/>
      <c r="VSL142"/>
      <c r="VSM142"/>
      <c r="VSN142"/>
      <c r="VSO142"/>
      <c r="VSP142"/>
      <c r="VSQ142"/>
      <c r="VSR142"/>
      <c r="VSS142"/>
      <c r="VST142"/>
      <c r="VSU142"/>
      <c r="VSV142"/>
      <c r="VSW142"/>
      <c r="VSX142"/>
      <c r="VSY142"/>
      <c r="VSZ142"/>
      <c r="VTA142"/>
      <c r="VTB142"/>
      <c r="VTC142"/>
      <c r="VTD142"/>
      <c r="VTE142"/>
      <c r="VTF142"/>
      <c r="VTG142"/>
      <c r="VTH142"/>
      <c r="VTI142"/>
      <c r="VTJ142"/>
      <c r="VTK142"/>
      <c r="VTL142"/>
      <c r="VTM142"/>
      <c r="VTN142"/>
      <c r="VTO142"/>
      <c r="VTP142"/>
      <c r="VTQ142"/>
      <c r="VTR142"/>
      <c r="VTS142"/>
      <c r="VTT142"/>
      <c r="VTU142"/>
      <c r="VTV142"/>
      <c r="VTW142"/>
      <c r="VTX142"/>
      <c r="VTY142"/>
      <c r="VTZ142"/>
      <c r="VUA142"/>
      <c r="VUB142"/>
      <c r="VUC142"/>
      <c r="VUD142"/>
      <c r="VUE142"/>
      <c r="VUF142"/>
      <c r="VUG142"/>
      <c r="VUH142"/>
      <c r="VUI142"/>
      <c r="VUJ142"/>
      <c r="VUK142"/>
      <c r="VUL142"/>
      <c r="VUM142"/>
      <c r="VUN142"/>
      <c r="VUO142"/>
      <c r="VUP142"/>
      <c r="VUQ142"/>
      <c r="VUR142"/>
      <c r="VUS142"/>
      <c r="VUT142"/>
      <c r="VUU142"/>
      <c r="VUV142"/>
      <c r="VUW142"/>
      <c r="VUX142"/>
      <c r="VUY142"/>
      <c r="VUZ142"/>
      <c r="VVA142"/>
      <c r="VVB142"/>
      <c r="VVC142"/>
      <c r="VVD142"/>
      <c r="VVE142"/>
      <c r="VVF142"/>
      <c r="VVG142"/>
      <c r="VVH142"/>
      <c r="VVI142"/>
      <c r="VVJ142"/>
      <c r="VVK142"/>
      <c r="VVL142"/>
      <c r="VVM142"/>
      <c r="VVN142"/>
      <c r="VVO142"/>
      <c r="VVP142"/>
      <c r="VVQ142"/>
      <c r="VVR142"/>
      <c r="VVS142"/>
      <c r="VVT142"/>
      <c r="VVU142"/>
      <c r="VVV142"/>
      <c r="VVW142"/>
      <c r="VVX142"/>
      <c r="VVY142"/>
      <c r="VVZ142"/>
      <c r="VWA142"/>
      <c r="VWB142"/>
      <c r="VWC142"/>
      <c r="VWD142"/>
      <c r="VWE142"/>
      <c r="VWF142"/>
      <c r="VWG142"/>
      <c r="VWH142"/>
      <c r="VWI142"/>
      <c r="VWJ142"/>
      <c r="VWK142"/>
      <c r="VWL142"/>
      <c r="VWM142"/>
      <c r="VWN142"/>
      <c r="VWO142"/>
      <c r="VWP142"/>
      <c r="VWQ142"/>
      <c r="VWR142"/>
      <c r="VWS142"/>
      <c r="VWT142"/>
      <c r="VWU142"/>
      <c r="VWV142"/>
      <c r="VWW142"/>
      <c r="VWX142"/>
      <c r="VWY142"/>
      <c r="VWZ142"/>
      <c r="VXA142"/>
      <c r="VXB142"/>
      <c r="VXC142"/>
      <c r="VXD142"/>
      <c r="VXE142"/>
      <c r="VXF142"/>
      <c r="VXG142"/>
      <c r="VXH142"/>
      <c r="VXI142"/>
      <c r="VXJ142"/>
      <c r="VXK142"/>
      <c r="VXL142"/>
      <c r="VXM142"/>
      <c r="VXN142"/>
      <c r="VXO142"/>
      <c r="VXP142"/>
      <c r="VXQ142"/>
      <c r="VXR142"/>
      <c r="VXS142"/>
      <c r="VXT142"/>
      <c r="VXU142"/>
      <c r="VXV142"/>
      <c r="VXW142"/>
      <c r="VXX142"/>
      <c r="VXY142"/>
      <c r="VXZ142"/>
      <c r="VYA142"/>
      <c r="VYB142"/>
      <c r="VYC142"/>
      <c r="VYD142"/>
      <c r="VYE142"/>
      <c r="VYF142"/>
      <c r="VYG142"/>
      <c r="VYH142"/>
      <c r="VYI142"/>
      <c r="VYJ142"/>
      <c r="VYK142"/>
      <c r="VYL142"/>
      <c r="VYM142"/>
      <c r="VYN142"/>
      <c r="VYO142"/>
      <c r="VYP142"/>
      <c r="VYQ142"/>
      <c r="VYR142"/>
      <c r="VYS142"/>
      <c r="VYT142"/>
      <c r="VYU142"/>
      <c r="VYV142"/>
      <c r="VYW142"/>
      <c r="VYX142"/>
      <c r="VYY142"/>
      <c r="VYZ142"/>
      <c r="VZA142"/>
      <c r="VZB142"/>
      <c r="VZC142"/>
      <c r="VZD142"/>
      <c r="VZE142"/>
      <c r="VZF142"/>
      <c r="VZG142"/>
      <c r="VZH142"/>
      <c r="VZI142"/>
      <c r="VZJ142"/>
      <c r="VZK142"/>
      <c r="VZL142"/>
      <c r="VZM142"/>
      <c r="VZN142"/>
      <c r="VZO142"/>
      <c r="VZP142"/>
      <c r="VZQ142"/>
      <c r="VZR142"/>
      <c r="VZS142"/>
      <c r="VZT142"/>
      <c r="VZU142"/>
      <c r="VZV142"/>
      <c r="VZW142"/>
      <c r="VZX142"/>
      <c r="VZY142"/>
      <c r="VZZ142"/>
      <c r="WAA142"/>
      <c r="WAB142"/>
      <c r="WAC142"/>
      <c r="WAD142"/>
      <c r="WAE142"/>
      <c r="WAF142"/>
      <c r="WAG142"/>
      <c r="WAH142"/>
      <c r="WAI142"/>
      <c r="WAJ142"/>
      <c r="WAK142"/>
      <c r="WAL142"/>
      <c r="WAM142"/>
      <c r="WAN142"/>
      <c r="WAO142"/>
      <c r="WAP142"/>
      <c r="WAQ142"/>
      <c r="WAR142"/>
      <c r="WAS142"/>
      <c r="WAT142"/>
      <c r="WAU142"/>
      <c r="WAV142"/>
      <c r="WAW142"/>
      <c r="WAX142"/>
      <c r="WAY142"/>
      <c r="WAZ142"/>
      <c r="WBA142"/>
      <c r="WBB142"/>
      <c r="WBC142"/>
      <c r="WBD142"/>
      <c r="WBE142"/>
      <c r="WBF142"/>
      <c r="WBG142"/>
      <c r="WBH142"/>
      <c r="WBI142"/>
      <c r="WBJ142"/>
      <c r="WBK142"/>
      <c r="WBL142"/>
      <c r="WBM142"/>
      <c r="WBN142"/>
      <c r="WBO142"/>
      <c r="WBP142"/>
      <c r="WBQ142"/>
      <c r="WBR142"/>
      <c r="WBS142"/>
      <c r="WBT142"/>
      <c r="WBU142"/>
      <c r="WBV142"/>
      <c r="WBW142"/>
      <c r="WBX142"/>
      <c r="WBY142"/>
      <c r="WBZ142"/>
      <c r="WCA142"/>
      <c r="WCB142"/>
      <c r="WCC142"/>
      <c r="WCD142"/>
      <c r="WCE142"/>
      <c r="WCF142"/>
      <c r="WCG142"/>
      <c r="WCH142"/>
      <c r="WCI142"/>
      <c r="WCJ142"/>
      <c r="WCK142"/>
      <c r="WCL142"/>
      <c r="WCM142"/>
      <c r="WCN142"/>
      <c r="WCO142"/>
      <c r="WCP142"/>
      <c r="WCQ142"/>
      <c r="WCR142"/>
      <c r="WCS142"/>
      <c r="WCT142"/>
      <c r="WCU142"/>
      <c r="WCV142"/>
      <c r="WCW142"/>
      <c r="WCX142"/>
      <c r="WCY142"/>
      <c r="WCZ142"/>
      <c r="WDA142"/>
      <c r="WDB142"/>
      <c r="WDC142"/>
      <c r="WDD142"/>
      <c r="WDE142"/>
      <c r="WDF142"/>
      <c r="WDG142"/>
      <c r="WDH142"/>
      <c r="WDI142"/>
      <c r="WDJ142"/>
      <c r="WDK142"/>
      <c r="WDL142"/>
      <c r="WDM142"/>
      <c r="WDN142"/>
      <c r="WDO142"/>
      <c r="WDP142"/>
      <c r="WDQ142"/>
      <c r="WDR142"/>
      <c r="WDS142"/>
      <c r="WDT142"/>
      <c r="WDU142"/>
      <c r="WDV142"/>
      <c r="WDW142"/>
      <c r="WDX142"/>
      <c r="WDY142"/>
      <c r="WDZ142"/>
      <c r="WEA142"/>
      <c r="WEB142"/>
      <c r="WEC142"/>
      <c r="WED142"/>
      <c r="WEE142"/>
      <c r="WEF142"/>
      <c r="WEG142"/>
      <c r="WEH142"/>
      <c r="WEI142"/>
      <c r="WEJ142"/>
      <c r="WEK142"/>
      <c r="WEL142"/>
      <c r="WEM142"/>
      <c r="WEN142"/>
      <c r="WEO142"/>
      <c r="WEP142"/>
      <c r="WEQ142"/>
      <c r="WER142"/>
      <c r="WES142"/>
      <c r="WET142"/>
      <c r="WEU142"/>
      <c r="WEV142"/>
      <c r="WEW142"/>
      <c r="WEX142"/>
      <c r="WEY142"/>
      <c r="WEZ142"/>
      <c r="WFA142"/>
      <c r="WFB142"/>
      <c r="WFC142"/>
      <c r="WFD142"/>
      <c r="WFE142"/>
      <c r="WFF142"/>
      <c r="WFG142"/>
      <c r="WFH142"/>
      <c r="WFI142"/>
      <c r="WFJ142"/>
      <c r="WFK142"/>
      <c r="WFL142"/>
      <c r="WFM142"/>
      <c r="WFN142"/>
      <c r="WFO142"/>
      <c r="WFP142"/>
      <c r="WFQ142"/>
      <c r="WFR142"/>
      <c r="WFS142"/>
      <c r="WFT142"/>
      <c r="WFU142"/>
      <c r="WFV142"/>
      <c r="WFW142"/>
      <c r="WFX142"/>
      <c r="WFY142"/>
      <c r="WFZ142"/>
      <c r="WGA142"/>
      <c r="WGB142"/>
      <c r="WGC142"/>
      <c r="WGD142"/>
      <c r="WGE142"/>
      <c r="WGF142"/>
      <c r="WGG142"/>
      <c r="WGH142"/>
      <c r="WGI142"/>
      <c r="WGJ142"/>
      <c r="WGK142"/>
      <c r="WGL142"/>
      <c r="WGM142"/>
      <c r="WGN142"/>
      <c r="WGO142"/>
      <c r="WGP142"/>
      <c r="WGQ142"/>
      <c r="WGR142"/>
      <c r="WGS142"/>
      <c r="WGT142"/>
      <c r="WGU142"/>
      <c r="WGV142"/>
      <c r="WGW142"/>
      <c r="WGX142"/>
      <c r="WGY142"/>
      <c r="WGZ142"/>
      <c r="WHA142"/>
      <c r="WHB142"/>
      <c r="WHC142"/>
      <c r="WHD142"/>
      <c r="WHE142"/>
      <c r="WHF142"/>
      <c r="WHG142"/>
      <c r="WHH142"/>
      <c r="WHI142"/>
      <c r="WHJ142"/>
      <c r="WHK142"/>
      <c r="WHL142"/>
      <c r="WHM142"/>
      <c r="WHN142"/>
      <c r="WHO142"/>
      <c r="WHP142"/>
      <c r="WHQ142"/>
      <c r="WHR142"/>
      <c r="WHS142"/>
      <c r="WHT142"/>
      <c r="WHU142"/>
      <c r="WHV142"/>
      <c r="WHW142"/>
      <c r="WHX142"/>
      <c r="WHY142"/>
      <c r="WHZ142"/>
      <c r="WIA142"/>
      <c r="WIB142"/>
      <c r="WIC142"/>
      <c r="WID142"/>
      <c r="WIE142"/>
      <c r="WIF142"/>
      <c r="WIG142"/>
      <c r="WIH142"/>
      <c r="WII142"/>
      <c r="WIJ142"/>
      <c r="WIK142"/>
      <c r="WIL142"/>
      <c r="WIM142"/>
      <c r="WIN142"/>
      <c r="WIO142"/>
      <c r="WIP142"/>
      <c r="WIQ142"/>
      <c r="WIR142"/>
      <c r="WIS142"/>
      <c r="WIT142"/>
      <c r="WIU142"/>
      <c r="WIV142"/>
      <c r="WIW142"/>
      <c r="WIX142"/>
      <c r="WIY142"/>
      <c r="WIZ142"/>
      <c r="WJA142"/>
      <c r="WJB142"/>
      <c r="WJC142"/>
      <c r="WJD142"/>
      <c r="WJE142"/>
      <c r="WJF142"/>
      <c r="WJG142"/>
      <c r="WJH142"/>
      <c r="WJI142"/>
      <c r="WJJ142"/>
      <c r="WJK142"/>
      <c r="WJL142"/>
      <c r="WJM142"/>
      <c r="WJN142"/>
      <c r="WJO142"/>
      <c r="WJP142"/>
      <c r="WJQ142"/>
      <c r="WJR142"/>
      <c r="WJS142"/>
      <c r="WJT142"/>
      <c r="WJU142"/>
      <c r="WJV142"/>
      <c r="WJW142"/>
      <c r="WJX142"/>
      <c r="WJY142"/>
      <c r="WJZ142"/>
      <c r="WKA142"/>
      <c r="WKB142"/>
      <c r="WKC142"/>
      <c r="WKD142"/>
      <c r="WKE142"/>
      <c r="WKF142"/>
      <c r="WKG142"/>
      <c r="WKH142"/>
      <c r="WKI142"/>
      <c r="WKJ142"/>
      <c r="WKK142"/>
      <c r="WKL142"/>
      <c r="WKM142"/>
      <c r="WKN142"/>
      <c r="WKO142"/>
      <c r="WKP142"/>
      <c r="WKQ142"/>
      <c r="WKR142"/>
      <c r="WKS142"/>
      <c r="WKT142"/>
      <c r="WKU142"/>
      <c r="WKV142"/>
      <c r="WKW142"/>
      <c r="WKX142"/>
      <c r="WKY142"/>
      <c r="WKZ142"/>
      <c r="WLA142"/>
      <c r="WLB142"/>
      <c r="WLC142"/>
      <c r="WLD142"/>
      <c r="WLE142"/>
      <c r="WLF142"/>
      <c r="WLG142"/>
      <c r="WLH142"/>
      <c r="WLI142"/>
      <c r="WLJ142"/>
      <c r="WLK142"/>
      <c r="WLL142"/>
      <c r="WLM142"/>
      <c r="WLN142"/>
      <c r="WLO142"/>
      <c r="WLP142"/>
      <c r="WLQ142"/>
      <c r="WLR142"/>
      <c r="WLS142"/>
      <c r="WLT142"/>
      <c r="WLU142"/>
      <c r="WLV142"/>
      <c r="WLW142"/>
      <c r="WLX142"/>
      <c r="WLY142"/>
      <c r="WLZ142"/>
      <c r="WMA142"/>
      <c r="WMB142"/>
      <c r="WMC142"/>
      <c r="WMD142"/>
      <c r="WME142"/>
      <c r="WMF142"/>
      <c r="WMG142"/>
      <c r="WMH142"/>
      <c r="WMI142"/>
      <c r="WMJ142"/>
      <c r="WMK142"/>
      <c r="WML142"/>
      <c r="WMM142"/>
      <c r="WMN142"/>
      <c r="WMO142"/>
      <c r="WMP142"/>
      <c r="WMQ142"/>
      <c r="WMR142"/>
      <c r="WMS142"/>
      <c r="WMT142"/>
      <c r="WMU142"/>
      <c r="WMV142"/>
      <c r="WMW142"/>
      <c r="WMX142"/>
      <c r="WMY142"/>
      <c r="WMZ142"/>
      <c r="WNA142"/>
      <c r="WNB142"/>
      <c r="WNC142"/>
      <c r="WND142"/>
      <c r="WNE142"/>
      <c r="WNF142"/>
      <c r="WNG142"/>
      <c r="WNH142"/>
      <c r="WNI142"/>
      <c r="WNJ142"/>
      <c r="WNK142"/>
      <c r="WNL142"/>
      <c r="WNM142"/>
      <c r="WNN142"/>
      <c r="WNO142"/>
      <c r="WNP142"/>
      <c r="WNQ142"/>
      <c r="WNR142"/>
      <c r="WNS142"/>
      <c r="WNT142"/>
      <c r="WNU142"/>
      <c r="WNV142"/>
      <c r="WNW142"/>
      <c r="WNX142"/>
      <c r="WNY142"/>
      <c r="WNZ142"/>
      <c r="WOA142"/>
      <c r="WOB142"/>
      <c r="WOC142"/>
      <c r="WOD142"/>
      <c r="WOE142"/>
      <c r="WOF142"/>
      <c r="WOG142"/>
      <c r="WOH142"/>
      <c r="WOI142"/>
      <c r="WOJ142"/>
      <c r="WOK142"/>
      <c r="WOL142"/>
      <c r="WOM142"/>
      <c r="WON142"/>
      <c r="WOO142"/>
      <c r="WOP142"/>
      <c r="WOQ142"/>
      <c r="WOR142"/>
      <c r="WOS142"/>
      <c r="WOT142"/>
      <c r="WOU142"/>
      <c r="WOV142"/>
      <c r="WOW142"/>
      <c r="WOX142"/>
      <c r="WOY142"/>
      <c r="WOZ142"/>
      <c r="WPA142"/>
      <c r="WPB142"/>
      <c r="WPC142"/>
      <c r="WPD142"/>
      <c r="WPE142"/>
      <c r="WPF142"/>
      <c r="WPG142"/>
      <c r="WPH142"/>
      <c r="WPI142"/>
      <c r="WPJ142"/>
      <c r="WPK142"/>
      <c r="WPL142"/>
      <c r="WPM142"/>
      <c r="WPN142"/>
      <c r="WPO142"/>
      <c r="WPP142"/>
      <c r="WPQ142"/>
      <c r="WPR142"/>
      <c r="WPS142"/>
      <c r="WPT142"/>
      <c r="WPU142"/>
      <c r="WPV142"/>
      <c r="WPW142"/>
      <c r="WPX142"/>
      <c r="WPY142"/>
      <c r="WPZ142"/>
      <c r="WQA142"/>
      <c r="WQB142"/>
      <c r="WQC142"/>
      <c r="WQD142"/>
      <c r="WQE142"/>
      <c r="WQF142"/>
      <c r="WQG142"/>
      <c r="WQH142"/>
      <c r="WQI142"/>
      <c r="WQJ142"/>
      <c r="WQK142"/>
      <c r="WQL142"/>
      <c r="WQM142"/>
      <c r="WQN142"/>
      <c r="WQO142"/>
      <c r="WQP142"/>
      <c r="WQQ142"/>
      <c r="WQR142"/>
      <c r="WQS142"/>
      <c r="WQT142"/>
      <c r="WQU142"/>
      <c r="WQV142"/>
      <c r="WQW142"/>
      <c r="WQX142"/>
      <c r="WQY142"/>
      <c r="WQZ142"/>
      <c r="WRA142"/>
      <c r="WRB142"/>
      <c r="WRC142"/>
      <c r="WRD142"/>
      <c r="WRE142"/>
      <c r="WRF142"/>
      <c r="WRG142"/>
      <c r="WRH142"/>
      <c r="WRI142"/>
      <c r="WRJ142"/>
      <c r="WRK142"/>
      <c r="WRL142"/>
      <c r="WRM142"/>
      <c r="WRN142"/>
      <c r="WRO142"/>
      <c r="WRP142"/>
      <c r="WRQ142"/>
      <c r="WRR142"/>
      <c r="WRS142"/>
      <c r="WRT142"/>
      <c r="WRU142"/>
      <c r="WRV142"/>
      <c r="WRW142"/>
      <c r="WRX142"/>
      <c r="WRY142"/>
      <c r="WRZ142"/>
      <c r="WSA142"/>
      <c r="WSB142"/>
      <c r="WSC142"/>
      <c r="WSD142"/>
      <c r="WSE142"/>
      <c r="WSF142"/>
      <c r="WSG142"/>
      <c r="WSH142"/>
      <c r="WSI142"/>
      <c r="WSJ142"/>
      <c r="WSK142"/>
      <c r="WSL142"/>
      <c r="WSM142"/>
      <c r="WSN142"/>
      <c r="WSO142"/>
      <c r="WSP142"/>
      <c r="WSQ142"/>
      <c r="WSR142"/>
      <c r="WSS142"/>
      <c r="WST142"/>
      <c r="WSU142"/>
      <c r="WSV142"/>
      <c r="WSW142"/>
      <c r="WSX142"/>
      <c r="WSY142"/>
      <c r="WSZ142"/>
      <c r="WTA142"/>
      <c r="WTB142"/>
      <c r="WTC142"/>
      <c r="WTD142"/>
      <c r="WTE142"/>
      <c r="WTF142"/>
      <c r="WTG142"/>
      <c r="WTH142"/>
      <c r="WTI142"/>
      <c r="WTJ142"/>
      <c r="WTK142"/>
      <c r="WTL142"/>
      <c r="WTM142"/>
      <c r="WTN142"/>
      <c r="WTO142"/>
      <c r="WTP142"/>
      <c r="WTQ142"/>
      <c r="WTR142"/>
      <c r="WTS142"/>
      <c r="WTT142"/>
      <c r="WTU142"/>
      <c r="WTV142"/>
      <c r="WTW142"/>
      <c r="WTX142"/>
      <c r="WTY142"/>
      <c r="WTZ142"/>
      <c r="WUA142"/>
      <c r="WUB142"/>
      <c r="WUC142"/>
      <c r="WUD142"/>
      <c r="WUE142"/>
      <c r="WUF142"/>
      <c r="WUG142"/>
      <c r="WUH142"/>
      <c r="WUI142"/>
      <c r="WUJ142"/>
      <c r="WUK142"/>
      <c r="WUL142"/>
      <c r="WUM142"/>
      <c r="WUN142"/>
      <c r="WUO142"/>
      <c r="WUP142"/>
      <c r="WUQ142"/>
      <c r="WUR142"/>
      <c r="WUS142"/>
      <c r="WUT142"/>
      <c r="WUU142"/>
      <c r="WUV142"/>
      <c r="WUW142"/>
      <c r="WUX142"/>
      <c r="WUY142"/>
      <c r="WUZ142"/>
      <c r="WVA142"/>
      <c r="WVB142"/>
      <c r="WVC142"/>
      <c r="WVD142"/>
      <c r="WVE142"/>
      <c r="WVF142"/>
      <c r="WVG142"/>
      <c r="WVH142"/>
      <c r="WVI142"/>
      <c r="WVJ142"/>
      <c r="WVK142"/>
      <c r="WVL142"/>
      <c r="WVM142"/>
      <c r="WVN142"/>
      <c r="WVO142"/>
      <c r="WVP142"/>
      <c r="WVQ142"/>
      <c r="WVR142"/>
      <c r="WVS142"/>
      <c r="WVT142"/>
      <c r="WVU142"/>
      <c r="WVV142"/>
      <c r="WVW142"/>
      <c r="WVX142"/>
      <c r="WVY142"/>
      <c r="WVZ142"/>
      <c r="WWA142"/>
      <c r="WWB142"/>
      <c r="WWC142"/>
      <c r="WWD142"/>
      <c r="WWE142"/>
      <c r="WWF142"/>
      <c r="WWG142"/>
      <c r="WWH142"/>
      <c r="WWI142"/>
      <c r="WWJ142"/>
      <c r="WWK142"/>
      <c r="WWL142"/>
      <c r="WWM142"/>
      <c r="WWN142"/>
      <c r="WWO142"/>
      <c r="WWP142"/>
      <c r="WWQ142"/>
      <c r="WWR142"/>
      <c r="WWS142"/>
      <c r="WWT142"/>
      <c r="WWU142"/>
      <c r="WWV142"/>
      <c r="WWW142"/>
      <c r="WWX142"/>
      <c r="WWY142"/>
      <c r="WWZ142"/>
      <c r="WXA142"/>
      <c r="WXB142"/>
      <c r="WXC142"/>
      <c r="WXD142"/>
      <c r="WXE142"/>
      <c r="WXF142"/>
      <c r="WXG142"/>
      <c r="WXH142"/>
      <c r="WXI142"/>
      <c r="WXJ142"/>
      <c r="WXK142"/>
      <c r="WXL142"/>
      <c r="WXM142"/>
      <c r="WXN142"/>
      <c r="WXO142"/>
      <c r="WXP142"/>
      <c r="WXQ142"/>
      <c r="WXR142"/>
      <c r="WXS142"/>
      <c r="WXT142"/>
      <c r="WXU142"/>
      <c r="WXV142"/>
      <c r="WXW142"/>
      <c r="WXX142"/>
      <c r="WXY142"/>
      <c r="WXZ142"/>
      <c r="WYA142"/>
      <c r="WYB142"/>
      <c r="WYC142"/>
      <c r="WYD142"/>
      <c r="WYE142"/>
      <c r="WYF142"/>
      <c r="WYG142"/>
      <c r="WYH142"/>
      <c r="WYI142"/>
      <c r="WYJ142"/>
      <c r="WYK142"/>
      <c r="WYL142"/>
      <c r="WYM142"/>
      <c r="WYN142"/>
      <c r="WYO142"/>
      <c r="WYP142"/>
      <c r="WYQ142"/>
      <c r="WYR142"/>
      <c r="WYS142"/>
      <c r="WYT142"/>
      <c r="WYU142"/>
      <c r="WYV142"/>
      <c r="WYW142"/>
      <c r="WYX142"/>
      <c r="WYY142"/>
      <c r="WYZ142"/>
      <c r="WZA142"/>
      <c r="WZB142"/>
      <c r="WZC142"/>
      <c r="WZD142"/>
      <c r="WZE142"/>
      <c r="WZF142"/>
      <c r="WZG142"/>
      <c r="WZH142"/>
      <c r="WZI142"/>
      <c r="WZJ142"/>
      <c r="WZK142"/>
      <c r="WZL142"/>
      <c r="WZM142"/>
      <c r="WZN142"/>
      <c r="WZO142"/>
      <c r="WZP142"/>
      <c r="WZQ142"/>
      <c r="WZR142"/>
      <c r="WZS142"/>
      <c r="WZT142"/>
      <c r="WZU142"/>
      <c r="WZV142"/>
      <c r="WZW142"/>
      <c r="WZX142"/>
      <c r="WZY142"/>
      <c r="WZZ142"/>
      <c r="XAA142"/>
      <c r="XAB142"/>
      <c r="XAC142"/>
      <c r="XAD142"/>
      <c r="XAE142"/>
      <c r="XAF142"/>
      <c r="XAG142"/>
      <c r="XAH142"/>
      <c r="XAI142"/>
      <c r="XAJ142"/>
      <c r="XAK142"/>
      <c r="XAL142"/>
      <c r="XAM142"/>
      <c r="XAN142"/>
      <c r="XAO142"/>
      <c r="XAP142"/>
      <c r="XAQ142"/>
      <c r="XAR142"/>
      <c r="XAS142"/>
      <c r="XAT142"/>
      <c r="XAU142"/>
      <c r="XAV142"/>
      <c r="XAW142"/>
      <c r="XAX142"/>
      <c r="XAY142"/>
      <c r="XAZ142"/>
      <c r="XBA142"/>
      <c r="XBB142"/>
      <c r="XBC142"/>
      <c r="XBD142"/>
      <c r="XBE142"/>
      <c r="XBF142"/>
      <c r="XBG142"/>
      <c r="XBH142"/>
      <c r="XBI142"/>
      <c r="XBJ142"/>
      <c r="XBK142"/>
      <c r="XBL142"/>
      <c r="XBM142"/>
      <c r="XBN142"/>
      <c r="XBO142"/>
      <c r="XBP142"/>
      <c r="XBQ142"/>
      <c r="XBR142"/>
      <c r="XBS142"/>
      <c r="XBT142"/>
      <c r="XBU142"/>
      <c r="XBV142"/>
      <c r="XBW142"/>
      <c r="XBX142"/>
      <c r="XBY142"/>
      <c r="XBZ142"/>
      <c r="XCA142"/>
      <c r="XCB142"/>
      <c r="XCC142"/>
      <c r="XCD142"/>
      <c r="XCE142"/>
      <c r="XCF142"/>
      <c r="XCG142"/>
      <c r="XCH142"/>
      <c r="XCI142"/>
      <c r="XCJ142"/>
      <c r="XCK142"/>
      <c r="XCL142"/>
      <c r="XCM142"/>
      <c r="XCN142"/>
      <c r="XCO142"/>
      <c r="XCP142"/>
      <c r="XCQ142"/>
      <c r="XCR142"/>
      <c r="XCS142"/>
      <c r="XCT142"/>
      <c r="XCU142"/>
      <c r="XCV142"/>
      <c r="XCW142"/>
      <c r="XCX142"/>
      <c r="XCY142"/>
      <c r="XCZ142"/>
      <c r="XDA142"/>
      <c r="XDB142"/>
      <c r="XDC142"/>
      <c r="XDD142"/>
      <c r="XDE142"/>
      <c r="XDF142"/>
      <c r="XDG142"/>
      <c r="XDH142"/>
      <c r="XDI142"/>
      <c r="XDJ142"/>
      <c r="XDK142"/>
      <c r="XDL142"/>
      <c r="XDM142"/>
      <c r="XDN142"/>
      <c r="XDO142"/>
      <c r="XDP142"/>
      <c r="XDQ142"/>
      <c r="XDR142"/>
      <c r="XDS142"/>
      <c r="XDT142"/>
      <c r="XDU142"/>
      <c r="XDV142"/>
      <c r="XDW142"/>
      <c r="XDX142"/>
      <c r="XDY142"/>
      <c r="XDZ142"/>
      <c r="XEA142"/>
      <c r="XEB142"/>
      <c r="XEC142"/>
      <c r="XED142"/>
      <c r="XEE142"/>
      <c r="XEF142"/>
      <c r="XEG142"/>
      <c r="XEH142"/>
      <c r="XEI142"/>
      <c r="XEJ142"/>
      <c r="XEK142"/>
      <c r="XEL142"/>
      <c r="XEM142"/>
      <c r="XEN142"/>
      <c r="XEO142"/>
      <c r="XEP142"/>
      <c r="XEQ142"/>
      <c r="XER142"/>
      <c r="XES142"/>
      <c r="XET142"/>
      <c r="XEU142"/>
      <c r="XEV142"/>
      <c r="XEW142"/>
      <c r="XEX142"/>
      <c r="XEY142"/>
      <c r="XEZ142"/>
      <c r="XFA142"/>
      <c r="XFB142"/>
      <c r="XFC142"/>
      <c r="XFD142"/>
    </row>
    <row r="143" spans="1:16384">
      <c r="A143" s="18">
        <v>1959</v>
      </c>
      <c r="B143" s="18">
        <v>1</v>
      </c>
      <c r="C143" s="82">
        <v>60620</v>
      </c>
      <c r="D143" s="83">
        <v>40.1</v>
      </c>
      <c r="E143" s="11">
        <v>47</v>
      </c>
      <c r="F143" t="s">
        <v>14</v>
      </c>
      <c r="G143" s="25">
        <f>IF(MIN(C143:C145)/AVERAGE(C143:C145)&lt;0.95,(3*AVERAGE(C143:C145)-MIN(C143:C145))/2,AVERAGE(C143:C145))</f>
        <v>60952.333333333336</v>
      </c>
      <c r="H143" s="25">
        <f>IF(MIN(D143:D145)/AVERAGE(D143:D145)&lt;0.95,(3*AVERAGE(D143:D145)-MIN(D143:D145))/2,AVERAGE(D143:D145))</f>
        <v>40.000000000000007</v>
      </c>
      <c r="M143" t="s">
        <v>498</v>
      </c>
      <c r="N143" s="102">
        <v>93880.343014982194</v>
      </c>
      <c r="O143" s="102">
        <v>37.858412008031998</v>
      </c>
      <c r="P143" s="36">
        <f t="shared" si="2"/>
        <v>46204089169.115341</v>
      </c>
      <c r="Q143">
        <v>93880.343014982194</v>
      </c>
      <c r="R143" t="s">
        <v>106</v>
      </c>
      <c r="S143" s="7">
        <v>93717.666666666672</v>
      </c>
      <c r="T143" s="53">
        <v>37.4</v>
      </c>
      <c r="W143" s="48"/>
      <c r="X143" s="48"/>
      <c r="Y143" s="36"/>
      <c r="Z143" s="48"/>
    </row>
    <row r="144" spans="1:16384">
      <c r="A144" s="18">
        <v>1959</v>
      </c>
      <c r="B144" s="18">
        <v>2</v>
      </c>
      <c r="C144" s="82">
        <v>60510</v>
      </c>
      <c r="D144" s="83">
        <v>39.700000000000003</v>
      </c>
      <c r="E144" s="11"/>
      <c r="G144" s="10"/>
      <c r="H144" s="25"/>
      <c r="M144" t="s">
        <v>499</v>
      </c>
      <c r="N144" s="102">
        <v>94125.485876216699</v>
      </c>
      <c r="O144" s="102">
        <v>38.122103821781501</v>
      </c>
      <c r="P144" s="36">
        <f t="shared" si="2"/>
        <v>46647400083.033897</v>
      </c>
      <c r="Q144">
        <v>94125.485876216699</v>
      </c>
      <c r="R144" t="s">
        <v>107</v>
      </c>
      <c r="S144" s="7">
        <v>94591.333333333328</v>
      </c>
      <c r="T144" s="53">
        <v>38.199999999999996</v>
      </c>
      <c r="W144" s="48"/>
      <c r="X144" s="48"/>
      <c r="Y144" s="36"/>
      <c r="Z144" s="48"/>
    </row>
    <row r="145" spans="1:26">
      <c r="A145" s="18">
        <v>1959</v>
      </c>
      <c r="B145" s="18">
        <v>3</v>
      </c>
      <c r="C145" s="82">
        <v>61727</v>
      </c>
      <c r="D145" s="83">
        <v>40.200000000000003</v>
      </c>
      <c r="E145" s="11"/>
      <c r="G145" s="10"/>
      <c r="H145" s="25"/>
      <c r="M145" t="s">
        <v>500</v>
      </c>
      <c r="N145" s="102">
        <v>93818.9684892074</v>
      </c>
      <c r="O145" s="102">
        <v>37.945612697614102</v>
      </c>
      <c r="P145" s="36">
        <f t="shared" si="2"/>
        <v>46280237145.754631</v>
      </c>
      <c r="Q145">
        <v>93818.9684892074</v>
      </c>
      <c r="R145" t="s">
        <v>108</v>
      </c>
      <c r="S145" s="7">
        <v>91534.666666666672</v>
      </c>
      <c r="T145" s="53">
        <v>38.56666666666667</v>
      </c>
      <c r="W145" s="48"/>
      <c r="X145" s="48"/>
      <c r="Y145" s="36"/>
      <c r="Z145" s="48"/>
    </row>
    <row r="146" spans="1:26">
      <c r="A146" s="18">
        <v>1959</v>
      </c>
      <c r="B146" s="18">
        <v>4</v>
      </c>
      <c r="C146" s="82">
        <v>62994</v>
      </c>
      <c r="D146" s="83">
        <v>40.700000000000003</v>
      </c>
      <c r="E146" s="11">
        <v>48</v>
      </c>
      <c r="F146" t="s">
        <v>15</v>
      </c>
      <c r="G146" s="25">
        <f>IF(MIN(C146:C148)/AVERAGE(C146:C148)&lt;0.95,(3*AVERAGE(C146:C148)-MIN(C146:C148))/2,AVERAGE(C146:C148))</f>
        <v>63636.333333333336</v>
      </c>
      <c r="H146" s="25">
        <f>IF(MIN(D146:D148)/AVERAGE(D146:D148)&lt;0.95,(3*AVERAGE(D146:D148)-MIN(D146:D148))/2,AVERAGE(D146:D148))</f>
        <v>41.06666666666667</v>
      </c>
      <c r="M146" t="s">
        <v>501</v>
      </c>
      <c r="N146" s="102">
        <v>93460.384158262095</v>
      </c>
      <c r="O146" s="102">
        <v>37.9627496024384</v>
      </c>
      <c r="P146" s="36">
        <f t="shared" si="2"/>
        <v>46124171100.12146</v>
      </c>
      <c r="Q146">
        <v>93460.384158262095</v>
      </c>
      <c r="R146" t="s">
        <v>109</v>
      </c>
      <c r="S146" s="7">
        <v>95414.333333333328</v>
      </c>
      <c r="T146" s="53">
        <v>37.699999999999996</v>
      </c>
      <c r="W146" s="48"/>
      <c r="X146" s="48"/>
      <c r="Y146" s="36"/>
      <c r="Z146" s="48"/>
    </row>
    <row r="147" spans="1:26">
      <c r="A147" s="18">
        <v>1959</v>
      </c>
      <c r="B147" s="18">
        <v>5</v>
      </c>
      <c r="C147" s="82">
        <v>64008</v>
      </c>
      <c r="D147" s="83">
        <v>41.1</v>
      </c>
      <c r="E147" s="11"/>
      <c r="G147" s="10"/>
      <c r="H147" s="25"/>
      <c r="M147" t="s">
        <v>502</v>
      </c>
      <c r="N147" s="102">
        <v>93709.196491201103</v>
      </c>
      <c r="O147" s="102">
        <v>38.075204199866398</v>
      </c>
      <c r="P147" s="36">
        <f t="shared" si="2"/>
        <v>46383958293.502518</v>
      </c>
      <c r="Q147">
        <v>93709.196491201103</v>
      </c>
      <c r="R147" t="s">
        <v>110</v>
      </c>
      <c r="S147" s="7">
        <v>93509</v>
      </c>
      <c r="T147" s="53">
        <v>37.633333333333333</v>
      </c>
      <c r="W147" s="48"/>
      <c r="X147" s="48"/>
      <c r="Y147" s="36"/>
      <c r="Z147" s="48"/>
    </row>
    <row r="148" spans="1:26">
      <c r="A148" s="18">
        <v>1959</v>
      </c>
      <c r="B148" s="18">
        <v>6</v>
      </c>
      <c r="C148" s="82">
        <v>63907</v>
      </c>
      <c r="D148" s="83">
        <v>41.4</v>
      </c>
      <c r="E148" s="11"/>
      <c r="G148" s="10"/>
      <c r="H148" s="25"/>
      <c r="M148" t="s">
        <v>503</v>
      </c>
      <c r="N148" s="102">
        <v>94463.201215394103</v>
      </c>
      <c r="O148" s="102">
        <v>38.281794852292997</v>
      </c>
      <c r="P148" s="36">
        <f t="shared" si="2"/>
        <v>47010871570.241692</v>
      </c>
      <c r="Q148">
        <v>94463.201215394103</v>
      </c>
      <c r="R148" t="s">
        <v>111</v>
      </c>
      <c r="S148" s="7">
        <v>94975</v>
      </c>
      <c r="T148" s="53">
        <v>38.4</v>
      </c>
      <c r="W148" s="48"/>
      <c r="X148" s="48"/>
      <c r="Y148" s="36"/>
      <c r="Z148" s="48"/>
    </row>
    <row r="149" spans="1:26">
      <c r="A149" s="18">
        <v>1959</v>
      </c>
      <c r="B149" s="18">
        <v>7</v>
      </c>
      <c r="C149" s="82">
        <v>60510</v>
      </c>
      <c r="D149" s="83">
        <v>41.7</v>
      </c>
      <c r="E149" s="11">
        <v>49</v>
      </c>
      <c r="F149" t="s">
        <v>16</v>
      </c>
      <c r="G149" s="25">
        <f>IF(MIN(C149:C151)/AVERAGE(C149:C151)&lt;0.95,(3*AVERAGE(C149:C151)-MIN(C149:C151))/2,AVERAGE(C149:C151))</f>
        <v>61237.333333333336</v>
      </c>
      <c r="H149" s="25">
        <f>IF(MIN(D149:D151)/AVERAGE(D149:D151)&lt;0.95,(3*AVERAGE(D149:D151)-MIN(D149:D151))/2,AVERAGE(D149:D151))</f>
        <v>41.750000000000007</v>
      </c>
      <c r="M149" t="s">
        <v>504</v>
      </c>
      <c r="N149" s="102">
        <v>95818.252329648603</v>
      </c>
      <c r="O149" s="102">
        <v>38.387516921182801</v>
      </c>
      <c r="P149" s="36">
        <f t="shared" si="2"/>
        <v>47816922174.613144</v>
      </c>
      <c r="Q149">
        <v>95818.252329648603</v>
      </c>
      <c r="R149" t="s">
        <v>112</v>
      </c>
      <c r="S149" s="7">
        <v>93579.666666666672</v>
      </c>
      <c r="T149" s="53">
        <v>38.966666666666661</v>
      </c>
      <c r="W149" s="48"/>
      <c r="X149" s="48"/>
      <c r="Y149" s="36"/>
      <c r="Z149" s="48"/>
    </row>
    <row r="150" spans="1:26">
      <c r="A150" s="18">
        <v>1959</v>
      </c>
      <c r="B150" s="18">
        <v>8</v>
      </c>
      <c r="C150" s="82">
        <v>60430</v>
      </c>
      <c r="D150" s="83">
        <v>41.8</v>
      </c>
      <c r="E150" s="11"/>
      <c r="G150" s="10"/>
      <c r="H150" s="25"/>
      <c r="M150" t="s">
        <v>505</v>
      </c>
      <c r="N150" s="102">
        <v>97099.485282732494</v>
      </c>
      <c r="O150" s="102">
        <v>38.445716522639401</v>
      </c>
      <c r="P150" s="36">
        <f t="shared" si="2"/>
        <v>48529770713.763695</v>
      </c>
      <c r="Q150">
        <v>97099.485282732494</v>
      </c>
      <c r="R150" t="s">
        <v>113</v>
      </c>
      <c r="S150" s="7">
        <v>99017</v>
      </c>
      <c r="T150" s="53">
        <v>38.166666666666664</v>
      </c>
      <c r="W150" s="48"/>
      <c r="X150" s="48"/>
      <c r="Y150" s="36"/>
      <c r="Z150" s="48"/>
    </row>
    <row r="151" spans="1:26">
      <c r="A151" s="18">
        <v>1959</v>
      </c>
      <c r="B151" s="18">
        <v>9</v>
      </c>
      <c r="C151" s="82">
        <v>62772</v>
      </c>
      <c r="D151" s="83">
        <v>38.299999999999997</v>
      </c>
      <c r="E151" s="11"/>
      <c r="G151" s="10"/>
      <c r="H151" s="25"/>
      <c r="M151" t="s">
        <v>506</v>
      </c>
      <c r="N151" s="102">
        <v>98058.825216456593</v>
      </c>
      <c r="O151" s="102">
        <v>38.690791654490098</v>
      </c>
      <c r="P151" s="36">
        <f t="shared" si="2"/>
        <v>49321656492.341766</v>
      </c>
      <c r="Q151">
        <v>98058.825216456593</v>
      </c>
      <c r="R151" t="s">
        <v>114</v>
      </c>
      <c r="S151" s="7">
        <v>97855.333333333328</v>
      </c>
      <c r="T151" s="53">
        <v>38.266666666666673</v>
      </c>
      <c r="W151" s="48"/>
      <c r="X151" s="48"/>
      <c r="Y151" s="36"/>
      <c r="Z151" s="48"/>
    </row>
    <row r="152" spans="1:26">
      <c r="A152" s="18">
        <v>1959</v>
      </c>
      <c r="B152" s="18">
        <v>10</v>
      </c>
      <c r="C152" s="82">
        <v>64188</v>
      </c>
      <c r="D152" s="83">
        <v>40.4</v>
      </c>
      <c r="E152" s="11">
        <v>50</v>
      </c>
      <c r="F152" t="s">
        <v>17</v>
      </c>
      <c r="G152" s="25">
        <f>IF(MIN(C152:C154)/AVERAGE(C152:C154)&lt;0.95,(3*AVERAGE(C152:C154)-MIN(C152:C154))/2,AVERAGE(C152:C154))</f>
        <v>63856.666666666664</v>
      </c>
      <c r="H152" s="25">
        <f>IF(MIN(D152:D154)/AVERAGE(D152:D154)&lt;0.95,(3*AVERAGE(D152:D154)-MIN(D152:D154))/2,AVERAGE(D152:D154))</f>
        <v>40.199999999999996</v>
      </c>
      <c r="M152" t="s">
        <v>507</v>
      </c>
      <c r="N152" s="102">
        <v>99636.158591313899</v>
      </c>
      <c r="O152" s="102">
        <v>38.786609099761499</v>
      </c>
      <c r="P152" s="36">
        <f t="shared" si="2"/>
        <v>50239133561.280762</v>
      </c>
      <c r="Q152">
        <v>99636.158591313899</v>
      </c>
      <c r="R152" t="s">
        <v>115</v>
      </c>
      <c r="S152" s="7">
        <v>100218.66666666667</v>
      </c>
      <c r="T152" s="53">
        <v>38.93333333333333</v>
      </c>
      <c r="W152" s="48"/>
      <c r="X152" s="48"/>
      <c r="Y152" s="36"/>
      <c r="Z152" s="48"/>
    </row>
    <row r="153" spans="1:26">
      <c r="A153" s="18">
        <v>1959</v>
      </c>
      <c r="B153" s="18">
        <v>11</v>
      </c>
      <c r="C153" s="82">
        <v>63576</v>
      </c>
      <c r="D153" s="83">
        <v>39.9</v>
      </c>
      <c r="E153" s="11"/>
      <c r="G153" s="10"/>
      <c r="H153" s="25"/>
      <c r="M153" t="s">
        <v>508</v>
      </c>
      <c r="N153" s="102">
        <v>99900.312915100702</v>
      </c>
      <c r="O153" s="102">
        <v>38.8345747749322</v>
      </c>
      <c r="P153" s="36">
        <f t="shared" si="2"/>
        <v>50434620235.227844</v>
      </c>
      <c r="Q153">
        <v>99900.312915100702</v>
      </c>
      <c r="R153" t="s">
        <v>116</v>
      </c>
      <c r="S153" s="7">
        <v>97582.333333333328</v>
      </c>
      <c r="T153" s="53">
        <v>39.366666666666667</v>
      </c>
      <c r="W153" s="48"/>
      <c r="X153" s="48"/>
      <c r="Y153" s="36"/>
      <c r="Z153" s="48"/>
    </row>
    <row r="154" spans="1:26">
      <c r="A154" s="18">
        <v>1959</v>
      </c>
      <c r="B154" s="18">
        <v>12</v>
      </c>
      <c r="C154" s="82">
        <v>63806</v>
      </c>
      <c r="D154" s="83">
        <v>40.299999999999997</v>
      </c>
      <c r="E154" s="11"/>
      <c r="G154" s="10"/>
      <c r="H154" s="25"/>
      <c r="M154" t="s">
        <v>509</v>
      </c>
      <c r="N154" s="102">
        <v>100170.886844672</v>
      </c>
      <c r="O154" s="102">
        <v>38.8775811399194</v>
      </c>
      <c r="P154" s="36">
        <f t="shared" si="2"/>
        <v>50627223155.098465</v>
      </c>
      <c r="Q154">
        <v>100170.886844672</v>
      </c>
      <c r="R154" t="s">
        <v>117</v>
      </c>
      <c r="S154" s="7">
        <v>102067</v>
      </c>
      <c r="T154" s="53">
        <v>38.6</v>
      </c>
      <c r="W154" s="48"/>
      <c r="X154" s="48"/>
      <c r="Y154" s="36"/>
      <c r="Z154" s="48"/>
    </row>
    <row r="155" spans="1:26">
      <c r="A155" s="18">
        <v>1960</v>
      </c>
      <c r="B155" s="18">
        <v>1</v>
      </c>
      <c r="C155" s="82">
        <v>61675</v>
      </c>
      <c r="D155" s="83">
        <v>40</v>
      </c>
      <c r="E155" s="11">
        <v>51</v>
      </c>
      <c r="F155" t="s">
        <v>18</v>
      </c>
      <c r="G155" s="25">
        <f>IF(MIN(C155:C157)/AVERAGE(C155:C157)&lt;0.95,(3*AVERAGE(C155:C157)-MIN(C155:C157))/2,AVERAGE(C155:C157))</f>
        <v>61646.333333333336</v>
      </c>
      <c r="H155" s="25">
        <f>IF(MIN(D155:D157)/AVERAGE(D155:D157)&lt;0.95,(3*AVERAGE(D155:D157)-MIN(D155:D157))/2,AVERAGE(D155:D157))</f>
        <v>39.799999999999997</v>
      </c>
      <c r="M155" t="s">
        <v>510</v>
      </c>
      <c r="N155" s="102">
        <v>100768.55938764301</v>
      </c>
      <c r="O155" s="102">
        <v>38.917091624574702</v>
      </c>
      <c r="P155" s="36">
        <f t="shared" si="2"/>
        <v>50981050361.348907</v>
      </c>
      <c r="Q155">
        <v>100768.55938764301</v>
      </c>
      <c r="R155" t="s">
        <v>118</v>
      </c>
      <c r="S155" s="7">
        <v>100638.33333333333</v>
      </c>
      <c r="T155" s="53">
        <v>38.533333333333331</v>
      </c>
      <c r="W155" s="48"/>
      <c r="X155" s="48"/>
      <c r="Y155" s="36"/>
      <c r="Z155" s="48"/>
    </row>
    <row r="156" spans="1:26">
      <c r="A156" s="18">
        <v>1960</v>
      </c>
      <c r="B156" s="18">
        <v>2</v>
      </c>
      <c r="C156" s="82">
        <v>61788</v>
      </c>
      <c r="D156" s="83">
        <v>39.6</v>
      </c>
      <c r="E156" s="11"/>
      <c r="G156" s="10"/>
      <c r="H156" s="25"/>
      <c r="M156" t="s">
        <v>511</v>
      </c>
      <c r="N156" s="102">
        <v>100871.713978713</v>
      </c>
      <c r="O156" s="102">
        <v>39.04261926593</v>
      </c>
      <c r="P156" s="36">
        <f t="shared" si="2"/>
        <v>51197847006.444847</v>
      </c>
      <c r="Q156">
        <v>100871.713978713</v>
      </c>
      <c r="R156" t="s">
        <v>119</v>
      </c>
      <c r="S156" s="7">
        <v>101434.33333333333</v>
      </c>
      <c r="T156" s="53">
        <v>39.199999999999996</v>
      </c>
      <c r="W156" s="48"/>
      <c r="X156" s="48"/>
      <c r="Y156" s="36"/>
      <c r="Z156" s="48"/>
    </row>
    <row r="157" spans="1:26">
      <c r="A157" s="18">
        <v>1960</v>
      </c>
      <c r="B157" s="18">
        <v>3</v>
      </c>
      <c r="C157" s="82">
        <v>61476</v>
      </c>
      <c r="D157" s="83">
        <v>39.799999999999997</v>
      </c>
      <c r="E157" s="11"/>
      <c r="G157" s="10"/>
      <c r="H157" s="25"/>
      <c r="M157" t="s">
        <v>512</v>
      </c>
      <c r="N157" s="102">
        <v>101511.801412356</v>
      </c>
      <c r="O157" s="102">
        <v>39.046802047265501</v>
      </c>
      <c r="P157" s="36">
        <f t="shared" si="2"/>
        <v>51528245797.724686</v>
      </c>
      <c r="Q157">
        <v>101511.801412356</v>
      </c>
      <c r="R157" t="s">
        <v>120</v>
      </c>
      <c r="S157" s="7">
        <v>99154.333333333328</v>
      </c>
      <c r="T157" s="53">
        <v>39.533333333333331</v>
      </c>
      <c r="W157" s="48"/>
      <c r="X157" s="48"/>
      <c r="Y157" s="36"/>
      <c r="Z157" s="48"/>
    </row>
    <row r="158" spans="1:26">
      <c r="A158" s="18">
        <v>1960</v>
      </c>
      <c r="B158" s="18">
        <v>4</v>
      </c>
      <c r="C158" s="82">
        <v>63916</v>
      </c>
      <c r="D158" s="83">
        <v>40.1</v>
      </c>
      <c r="E158" s="11">
        <v>52</v>
      </c>
      <c r="F158" t="s">
        <v>19</v>
      </c>
      <c r="G158" s="25">
        <f>IF(MIN(C158:C160)/AVERAGE(C158:C160)&lt;0.95,(3*AVERAGE(C158:C160)-MIN(C158:C160))/2,AVERAGE(C158:C160))</f>
        <v>64614.666666666664</v>
      </c>
      <c r="H158" s="25">
        <f>IF(MIN(D158:D160)/AVERAGE(D158:D160)&lt;0.95,(3*AVERAGE(D158:D160)-MIN(D158:D160))/2,AVERAGE(D158:D160))</f>
        <v>40.733333333333334</v>
      </c>
      <c r="M158" t="s">
        <v>513</v>
      </c>
      <c r="N158" s="102">
        <v>102293.60262464199</v>
      </c>
      <c r="O158" s="102">
        <v>39.170408804503502</v>
      </c>
      <c r="P158" s="36">
        <f t="shared" si="2"/>
        <v>52089469027.604576</v>
      </c>
      <c r="Q158">
        <v>102293.60262464199</v>
      </c>
      <c r="R158" t="s">
        <v>121</v>
      </c>
      <c r="S158" s="7">
        <v>104216.66666666667</v>
      </c>
      <c r="T158" s="53">
        <v>38.900000000000006</v>
      </c>
      <c r="W158" s="48"/>
      <c r="X158" s="48"/>
      <c r="Y158" s="36"/>
      <c r="Z158" s="48"/>
    </row>
    <row r="159" spans="1:26">
      <c r="A159" s="18">
        <v>1960</v>
      </c>
      <c r="B159" s="18">
        <v>5</v>
      </c>
      <c r="C159" s="82">
        <v>65122</v>
      </c>
      <c r="D159" s="83">
        <v>40.799999999999997</v>
      </c>
      <c r="E159" s="11"/>
      <c r="G159" s="10"/>
      <c r="H159" s="25"/>
      <c r="M159" t="s">
        <v>514</v>
      </c>
      <c r="N159" s="102">
        <v>102942.889428551</v>
      </c>
      <c r="O159" s="102">
        <v>39.049707175753603</v>
      </c>
      <c r="P159" s="36">
        <f t="shared" si="2"/>
        <v>52258565944.14167</v>
      </c>
      <c r="Q159">
        <v>102942.889428551</v>
      </c>
      <c r="R159" t="s">
        <v>122</v>
      </c>
      <c r="S159" s="7">
        <v>102829.33333333333</v>
      </c>
      <c r="T159" s="53">
        <v>38.699999999999996</v>
      </c>
      <c r="W159" s="48"/>
      <c r="X159" s="48"/>
      <c r="Y159" s="36"/>
      <c r="Z159" s="48"/>
    </row>
    <row r="160" spans="1:26">
      <c r="A160" s="18">
        <v>1960</v>
      </c>
      <c r="B160" s="18">
        <v>6</v>
      </c>
      <c r="C160" s="82">
        <v>64806</v>
      </c>
      <c r="D160" s="83">
        <v>41.3</v>
      </c>
      <c r="E160" s="11"/>
      <c r="G160" s="10"/>
      <c r="H160" s="25"/>
      <c r="M160" t="s">
        <v>515</v>
      </c>
      <c r="N160" s="102">
        <v>103704.523935626</v>
      </c>
      <c r="O160" s="102">
        <v>39.045944559620501</v>
      </c>
      <c r="P160" s="36">
        <f t="shared" si="2"/>
        <v>52640134198.239777</v>
      </c>
      <c r="Q160">
        <v>103704.523935626</v>
      </c>
      <c r="R160" t="s">
        <v>123</v>
      </c>
      <c r="S160" s="7">
        <v>104283.33333333333</v>
      </c>
      <c r="T160" s="53">
        <v>39.199999999999996</v>
      </c>
      <c r="W160" s="48"/>
      <c r="X160" s="48"/>
      <c r="Y160" s="36"/>
      <c r="Z160" s="48"/>
    </row>
    <row r="161" spans="1:26">
      <c r="A161" s="18">
        <v>1960</v>
      </c>
      <c r="B161" s="18">
        <v>7</v>
      </c>
      <c r="C161" s="82">
        <v>61398</v>
      </c>
      <c r="D161" s="83">
        <v>41.7</v>
      </c>
      <c r="E161" s="11">
        <v>53</v>
      </c>
      <c r="F161" t="s">
        <v>20</v>
      </c>
      <c r="G161" s="25">
        <f>IF(MIN(C161:C163)/AVERAGE(C161:C163)&lt;0.95,(3*AVERAGE(C161:C163)-MIN(C161:C163))/2,AVERAGE(C161:C163))</f>
        <v>62631</v>
      </c>
      <c r="H161" s="25">
        <f>IF(MIN(D161:D163)/AVERAGE(D161:D163)&lt;0.95,(3*AVERAGE(D161:D163)-MIN(D161:D163))/2,AVERAGE(D161:D163))</f>
        <v>41.56666666666667</v>
      </c>
      <c r="M161" t="s">
        <v>516</v>
      </c>
      <c r="N161" s="102">
        <v>104038.02781319999</v>
      </c>
      <c r="O161" s="102">
        <v>39.160411049585399</v>
      </c>
      <c r="P161" s="36">
        <f t="shared" si="2"/>
        <v>52964235141.390427</v>
      </c>
      <c r="Q161">
        <v>104038.02781319999</v>
      </c>
      <c r="R161" t="s">
        <v>124</v>
      </c>
      <c r="S161" s="7">
        <v>101620.33333333333</v>
      </c>
      <c r="T161" s="53">
        <v>39.6</v>
      </c>
      <c r="W161" s="48"/>
      <c r="X161" s="48"/>
      <c r="Y161" s="36"/>
      <c r="Z161" s="48"/>
    </row>
    <row r="162" spans="1:26">
      <c r="A162" s="18">
        <v>1960</v>
      </c>
      <c r="B162" s="18">
        <v>8</v>
      </c>
      <c r="C162" s="82">
        <v>61358</v>
      </c>
      <c r="D162" s="83">
        <v>41.7</v>
      </c>
      <c r="E162" s="11"/>
      <c r="G162" s="10"/>
      <c r="H162" s="25"/>
      <c r="M162" t="s">
        <v>517</v>
      </c>
      <c r="N162" s="102">
        <v>104734.156551402</v>
      </c>
      <c r="O162" s="102">
        <v>39.178673355588799</v>
      </c>
      <c r="P162" s="36">
        <f t="shared" si="2"/>
        <v>53343489013.106232</v>
      </c>
      <c r="Q162">
        <v>104734.156551402</v>
      </c>
      <c r="R162" t="s">
        <v>125</v>
      </c>
      <c r="S162" s="7">
        <v>106694</v>
      </c>
      <c r="T162" s="53">
        <v>38.93333333333333</v>
      </c>
      <c r="W162" s="48"/>
      <c r="X162" s="48"/>
      <c r="Y162" s="36"/>
      <c r="Z162" s="48"/>
    </row>
    <row r="163" spans="1:26">
      <c r="A163" s="18">
        <v>1960</v>
      </c>
      <c r="B163" s="18">
        <v>9</v>
      </c>
      <c r="C163" s="82">
        <v>65137</v>
      </c>
      <c r="D163" s="83">
        <v>41.3</v>
      </c>
      <c r="E163" s="11"/>
      <c r="G163" s="10"/>
      <c r="H163" s="25"/>
      <c r="M163" t="s">
        <v>518</v>
      </c>
      <c r="N163" s="102">
        <v>105606.31705467</v>
      </c>
      <c r="O163" s="102">
        <v>39.228212659665999</v>
      </c>
      <c r="P163" s="36">
        <f t="shared" si="2"/>
        <v>53855711827.121193</v>
      </c>
      <c r="Q163">
        <v>105606.31705467</v>
      </c>
      <c r="R163" t="s">
        <v>126</v>
      </c>
      <c r="S163" s="7">
        <v>105499.66666666667</v>
      </c>
      <c r="T163" s="48">
        <v>38.9</v>
      </c>
      <c r="W163" s="48"/>
      <c r="X163" s="48"/>
      <c r="Y163" s="36"/>
      <c r="Z163" s="48"/>
    </row>
    <row r="164" spans="1:26">
      <c r="A164" s="18">
        <v>1960</v>
      </c>
      <c r="B164" s="18">
        <v>10</v>
      </c>
      <c r="C164" s="82">
        <v>65425</v>
      </c>
      <c r="D164" s="83">
        <v>40.799999999999997</v>
      </c>
      <c r="E164" s="11">
        <v>54</v>
      </c>
      <c r="F164" t="s">
        <v>21</v>
      </c>
      <c r="G164" s="25">
        <f>IF(MIN(C164:C166)/AVERAGE(C164:C166)&lt;0.95,(3*AVERAGE(C164:C166)-MIN(C164:C166))/2,AVERAGE(C164:C166))</f>
        <v>64904.666666666664</v>
      </c>
      <c r="H164" s="25">
        <f>IF(MIN(D164:D166)/AVERAGE(D164:D166)&lt;0.95,(3*AVERAGE(D164:D166)-MIN(D164:D166))/2,AVERAGE(D164:D166))</f>
        <v>39.966666666666669</v>
      </c>
      <c r="M164" t="s">
        <v>519</v>
      </c>
      <c r="N164" s="102">
        <v>105817.142400264</v>
      </c>
      <c r="O164" s="102">
        <v>38.928858574438003</v>
      </c>
      <c r="P164" s="36">
        <f t="shared" si="2"/>
        <v>53551427426.26358</v>
      </c>
      <c r="Q164">
        <v>105817.142400264</v>
      </c>
      <c r="R164" t="s">
        <v>127</v>
      </c>
      <c r="S164" s="7">
        <v>106378.33333333333</v>
      </c>
      <c r="T164" s="48">
        <v>39.066666666666663</v>
      </c>
      <c r="W164" s="48"/>
      <c r="X164" s="48"/>
      <c r="Y164" s="36"/>
      <c r="Z164" s="48"/>
    </row>
    <row r="165" spans="1:26">
      <c r="A165" s="18">
        <v>1960</v>
      </c>
      <c r="B165" s="18">
        <v>11</v>
      </c>
      <c r="C165" s="82">
        <v>65269</v>
      </c>
      <c r="D165" s="83">
        <v>39</v>
      </c>
      <c r="E165" s="11"/>
      <c r="G165" s="10"/>
      <c r="H165" s="25"/>
      <c r="M165" t="s">
        <v>520</v>
      </c>
      <c r="N165" s="102">
        <v>107016.682776232</v>
      </c>
      <c r="O165" s="102">
        <v>38.561123642927797</v>
      </c>
      <c r="P165" s="36">
        <f t="shared" si="2"/>
        <v>53646885973.073425</v>
      </c>
      <c r="Q165">
        <v>107016.682776232</v>
      </c>
      <c r="R165" t="s">
        <v>128</v>
      </c>
      <c r="S165" s="7">
        <v>104585</v>
      </c>
      <c r="T165" s="48">
        <v>38.966666666666669</v>
      </c>
      <c r="W165" s="48"/>
      <c r="X165" s="48"/>
      <c r="Y165" s="36"/>
      <c r="Z165" s="48"/>
    </row>
    <row r="166" spans="1:26">
      <c r="A166" s="18">
        <v>1960</v>
      </c>
      <c r="B166" s="18">
        <v>12</v>
      </c>
      <c r="C166" s="82">
        <v>64020</v>
      </c>
      <c r="D166" s="83">
        <v>40.1</v>
      </c>
      <c r="E166" s="11"/>
      <c r="G166" s="10"/>
      <c r="H166" s="25"/>
      <c r="M166" t="s">
        <v>521</v>
      </c>
      <c r="N166" s="102">
        <v>107667.414657567</v>
      </c>
      <c r="O166" s="102">
        <v>39.258299534213201</v>
      </c>
      <c r="P166" s="36">
        <f t="shared" si="2"/>
        <v>54948914991.114334</v>
      </c>
      <c r="Q166">
        <v>107667.414657567</v>
      </c>
      <c r="R166" t="s">
        <v>129</v>
      </c>
      <c r="S166" s="7">
        <v>109658</v>
      </c>
      <c r="T166" s="48">
        <v>39.033333333333339</v>
      </c>
      <c r="W166" s="48"/>
      <c r="X166" s="48"/>
      <c r="Y166" s="36"/>
      <c r="Z166" s="48"/>
    </row>
    <row r="167" spans="1:26">
      <c r="A167" s="18">
        <v>1961</v>
      </c>
      <c r="B167" s="18">
        <v>1</v>
      </c>
      <c r="C167" s="82">
        <v>62407</v>
      </c>
      <c r="D167" s="83">
        <v>40</v>
      </c>
      <c r="E167" s="11">
        <v>55</v>
      </c>
      <c r="F167" t="s">
        <v>22</v>
      </c>
      <c r="G167" s="25">
        <f>IF(MIN(C167:C169)/AVERAGE(C167:C169)&lt;0.95,(3*AVERAGE(C167:C169)-MIN(C167:C169))/2,AVERAGE(C167:C169))</f>
        <v>62787.333333333336</v>
      </c>
      <c r="H167" s="25">
        <f>IF(MIN(D167:D169)/AVERAGE(D167:D169)&lt;0.95,(3*AVERAGE(D167:D169)-MIN(D167:D169))/2,AVERAGE(D167:D169))</f>
        <v>39.866666666666667</v>
      </c>
      <c r="M167" t="s">
        <v>522</v>
      </c>
      <c r="N167" s="102">
        <v>108262.796762554</v>
      </c>
      <c r="O167" s="102">
        <v>39.316772099697999</v>
      </c>
      <c r="P167" s="36">
        <f t="shared" si="2"/>
        <v>55335068193.460358</v>
      </c>
      <c r="Q167">
        <v>108262.796762554</v>
      </c>
      <c r="R167" t="s">
        <v>130</v>
      </c>
      <c r="S167" s="7">
        <v>108121</v>
      </c>
      <c r="T167" s="48">
        <v>38.999999999999993</v>
      </c>
      <c r="W167" s="48"/>
      <c r="X167" s="48"/>
      <c r="Y167" s="36"/>
      <c r="Z167" s="48"/>
    </row>
    <row r="168" spans="1:26">
      <c r="A168" s="18">
        <v>1961</v>
      </c>
      <c r="B168" s="18">
        <v>2</v>
      </c>
      <c r="C168" s="82">
        <v>62482</v>
      </c>
      <c r="D168" s="83">
        <v>39.6</v>
      </c>
      <c r="E168" s="11"/>
      <c r="G168" s="10"/>
      <c r="H168" s="25"/>
      <c r="M168" t="s">
        <v>523</v>
      </c>
      <c r="N168" s="102">
        <v>108761.060131978</v>
      </c>
      <c r="O168" s="102">
        <v>39.573723277436201</v>
      </c>
      <c r="P168" s="36">
        <f t="shared" si="2"/>
        <v>55953041261.30545</v>
      </c>
      <c r="Q168">
        <v>108761.060131978</v>
      </c>
      <c r="R168" t="s">
        <v>131</v>
      </c>
      <c r="S168" s="7">
        <v>109338.66666666667</v>
      </c>
      <c r="T168" s="48">
        <v>39.699999999999996</v>
      </c>
      <c r="W168" s="48"/>
      <c r="X168" s="48"/>
      <c r="Y168" s="36"/>
      <c r="Z168" s="48"/>
    </row>
    <row r="169" spans="1:26">
      <c r="A169" s="18">
        <v>1961</v>
      </c>
      <c r="B169" s="18">
        <v>3</v>
      </c>
      <c r="C169" s="82">
        <v>63473</v>
      </c>
      <c r="D169" s="83">
        <v>40</v>
      </c>
      <c r="E169" s="11"/>
      <c r="G169" s="10"/>
      <c r="H169" s="25"/>
      <c r="M169" t="s">
        <v>524</v>
      </c>
      <c r="N169" s="102">
        <v>109360.611442045</v>
      </c>
      <c r="O169" s="102">
        <v>39.422199637195298</v>
      </c>
      <c r="P169" s="36">
        <f t="shared" si="2"/>
        <v>56046066137.282555</v>
      </c>
      <c r="Q169">
        <v>109360.611442045</v>
      </c>
      <c r="R169" t="s">
        <v>132</v>
      </c>
      <c r="S169" s="7">
        <v>106954.33333333333</v>
      </c>
      <c r="T169" s="48">
        <v>39.833333333333336</v>
      </c>
      <c r="W169" s="48"/>
      <c r="X169" s="48"/>
      <c r="Y169" s="36"/>
      <c r="Z169" s="48"/>
    </row>
    <row r="170" spans="1:26">
      <c r="A170" s="18">
        <v>1961</v>
      </c>
      <c r="B170" s="18">
        <v>4</v>
      </c>
      <c r="C170" s="82">
        <v>63714</v>
      </c>
      <c r="D170" s="83">
        <v>40.200000000000003</v>
      </c>
      <c r="E170" s="11">
        <v>56</v>
      </c>
      <c r="F170" t="s">
        <v>23</v>
      </c>
      <c r="G170" s="25">
        <f>IF(MIN(C170:C172)/AVERAGE(C170:C172)&lt;0.95,(3*AVERAGE(C170:C172)-MIN(C170:C172))/2,AVERAGE(C170:C172))</f>
        <v>64444.333333333336</v>
      </c>
      <c r="H170" s="25">
        <f>IF(MIN(D170:D172)/AVERAGE(D170:D172)&lt;0.95,(3*AVERAGE(D170:D172)-MIN(D170:D172))/2,AVERAGE(D170:D172))</f>
        <v>40.5</v>
      </c>
      <c r="M170" t="s">
        <v>525</v>
      </c>
      <c r="N170" s="102">
        <v>110139.809975486</v>
      </c>
      <c r="O170" s="102">
        <v>39.339318690433402</v>
      </c>
      <c r="P170" s="36">
        <f t="shared" si="2"/>
        <v>56326726106.682449</v>
      </c>
      <c r="Q170">
        <v>110139.809975486</v>
      </c>
      <c r="R170" t="s">
        <v>133</v>
      </c>
      <c r="S170" s="7">
        <v>112133</v>
      </c>
      <c r="T170" s="48">
        <v>39.133333333333333</v>
      </c>
      <c r="W170" s="48"/>
      <c r="X170" s="48"/>
      <c r="Y170" s="36"/>
      <c r="Z170" s="48"/>
    </row>
    <row r="171" spans="1:26">
      <c r="A171" s="18">
        <v>1961</v>
      </c>
      <c r="B171" s="18">
        <v>5</v>
      </c>
      <c r="C171" s="82">
        <v>64752</v>
      </c>
      <c r="D171" s="83">
        <v>40.4</v>
      </c>
      <c r="E171" s="11"/>
      <c r="G171" s="10"/>
      <c r="H171" s="25"/>
      <c r="M171" t="s">
        <v>526</v>
      </c>
      <c r="N171" s="102">
        <v>110659.30213034801</v>
      </c>
      <c r="O171" s="102">
        <v>39.411917240489799</v>
      </c>
      <c r="P171" s="36">
        <f t="shared" si="2"/>
        <v>56696838346.871216</v>
      </c>
      <c r="Q171">
        <v>110659.30213034801</v>
      </c>
      <c r="R171" t="s">
        <v>134</v>
      </c>
      <c r="S171" s="7">
        <v>110464</v>
      </c>
      <c r="T171" s="48">
        <v>39.1</v>
      </c>
      <c r="W171" s="48"/>
      <c r="X171" s="48"/>
      <c r="Y171" s="36"/>
      <c r="Z171" s="48"/>
    </row>
    <row r="172" spans="1:26">
      <c r="A172" s="18">
        <v>1961</v>
      </c>
      <c r="B172" s="18">
        <v>6</v>
      </c>
      <c r="C172" s="82">
        <v>64867</v>
      </c>
      <c r="D172" s="83">
        <v>40.9</v>
      </c>
      <c r="E172" s="11"/>
      <c r="G172" s="10"/>
      <c r="H172" s="25"/>
      <c r="M172" t="s">
        <v>527</v>
      </c>
      <c r="N172" s="102">
        <v>111068.96376394499</v>
      </c>
      <c r="O172" s="102">
        <v>39.497748013923797</v>
      </c>
      <c r="P172" s="36">
        <f t="shared" si="2"/>
        <v>57030661257.90712</v>
      </c>
      <c r="Q172">
        <v>111068.96376394499</v>
      </c>
      <c r="R172" t="s">
        <v>135</v>
      </c>
      <c r="S172" s="7">
        <v>111666.66666666667</v>
      </c>
      <c r="T172" s="48">
        <v>39.6</v>
      </c>
      <c r="W172" s="48"/>
      <c r="X172" s="48"/>
      <c r="Y172" s="36"/>
      <c r="Z172" s="48"/>
    </row>
    <row r="173" spans="1:26">
      <c r="A173" s="18">
        <v>1961</v>
      </c>
      <c r="B173" s="18">
        <v>7</v>
      </c>
      <c r="C173" s="82">
        <v>61141</v>
      </c>
      <c r="D173" s="83">
        <v>41.2</v>
      </c>
      <c r="E173" s="11">
        <v>57</v>
      </c>
      <c r="F173" t="s">
        <v>24</v>
      </c>
      <c r="G173" s="25">
        <f>IF(MIN(C173:C175)/AVERAGE(C173:C175)&lt;0.95,(3*AVERAGE(C173:C175)-MIN(C173:C175))/2,AVERAGE(C173:C175))</f>
        <v>62395.333333333336</v>
      </c>
      <c r="H173" s="25">
        <f>IF(MIN(D173:D175)/AVERAGE(D173:D175)&lt;0.95,(3*AVERAGE(D173:D175)-MIN(D173:D175))/2,AVERAGE(D173:D175))</f>
        <v>41.033333333333339</v>
      </c>
      <c r="M173" t="s">
        <v>528</v>
      </c>
      <c r="N173" s="102">
        <v>111280.182500814</v>
      </c>
      <c r="O173" s="102">
        <v>39.612462535462001</v>
      </c>
      <c r="P173" s="36">
        <f t="shared" si="2"/>
        <v>57305066783.287292</v>
      </c>
      <c r="Q173">
        <v>111280.182500814</v>
      </c>
      <c r="R173" t="s">
        <v>136</v>
      </c>
      <c r="S173" s="7">
        <v>108928.33333333333</v>
      </c>
      <c r="T173" s="48">
        <v>40.033333333333331</v>
      </c>
      <c r="W173" s="48"/>
      <c r="X173" s="48"/>
      <c r="Y173" s="36"/>
      <c r="Z173" s="48"/>
    </row>
    <row r="174" spans="1:26">
      <c r="A174" s="18">
        <v>1961</v>
      </c>
      <c r="B174" s="18">
        <v>8</v>
      </c>
      <c r="C174" s="82">
        <v>61935</v>
      </c>
      <c r="D174" s="83">
        <v>41.2</v>
      </c>
      <c r="E174" s="11"/>
      <c r="G174" s="10"/>
      <c r="H174" s="25"/>
      <c r="M174" t="s">
        <v>529</v>
      </c>
      <c r="N174" s="102">
        <v>111608.68130348899</v>
      </c>
      <c r="O174" s="102">
        <v>39.699722819704498</v>
      </c>
      <c r="P174" s="36">
        <f t="shared" si="2"/>
        <v>57600838256.27623</v>
      </c>
      <c r="Q174">
        <v>111608.68130348899</v>
      </c>
      <c r="R174" t="s">
        <v>137</v>
      </c>
      <c r="S174" s="7">
        <v>113573</v>
      </c>
      <c r="T174" s="48">
        <v>39.5</v>
      </c>
      <c r="W174" s="48"/>
      <c r="X174" s="48"/>
      <c r="Y174" s="36"/>
      <c r="Z174" s="48"/>
    </row>
    <row r="175" spans="1:26">
      <c r="A175" s="18">
        <v>1961</v>
      </c>
      <c r="B175" s="18">
        <v>9</v>
      </c>
      <c r="C175" s="82">
        <v>64110</v>
      </c>
      <c r="D175" s="83">
        <v>40.700000000000003</v>
      </c>
      <c r="E175" s="11"/>
      <c r="G175" s="10"/>
      <c r="H175" s="25"/>
      <c r="M175" t="s">
        <v>530</v>
      </c>
      <c r="N175" s="102">
        <v>112830.513701285</v>
      </c>
      <c r="O175" s="102">
        <v>39.481673829849903</v>
      </c>
      <c r="P175" s="36">
        <f t="shared" si="2"/>
        <v>57911588020.111084</v>
      </c>
      <c r="Q175">
        <v>112830.513701285</v>
      </c>
      <c r="R175" t="s">
        <v>138</v>
      </c>
      <c r="S175" s="7">
        <v>112583.33333333333</v>
      </c>
      <c r="T175" s="48">
        <v>39.166666666666664</v>
      </c>
      <c r="W175" s="48"/>
      <c r="X175" s="48"/>
      <c r="Y175" s="36"/>
      <c r="Z175" s="48"/>
    </row>
    <row r="176" spans="1:26">
      <c r="A176" s="18">
        <v>1961</v>
      </c>
      <c r="B176" s="18">
        <v>10</v>
      </c>
      <c r="C176" s="82">
        <v>65470</v>
      </c>
      <c r="D176" s="83">
        <v>40.799999999999997</v>
      </c>
      <c r="E176" s="11">
        <v>58</v>
      </c>
      <c r="F176" t="s">
        <v>25</v>
      </c>
      <c r="G176" s="25">
        <f>IF(MIN(C176:C178)/AVERAGE(C176:C178)&lt;0.95,(3*AVERAGE(C176:C178)-MIN(C176:C178))/2,AVERAGE(C176:C178))</f>
        <v>64975.333333333336</v>
      </c>
      <c r="H176" s="25">
        <f>IF(MIN(D176:D178)/AVERAGE(D176:D178)&lt;0.95,(3*AVERAGE(D176:D178)-MIN(D176:D178))/2,AVERAGE(D176:D178))</f>
        <v>40.466666666666661</v>
      </c>
      <c r="M176" t="s">
        <v>531</v>
      </c>
      <c r="N176" s="102">
        <v>112368.645726677</v>
      </c>
      <c r="O176" s="102">
        <v>39.218887731764198</v>
      </c>
      <c r="P176" s="36">
        <f t="shared" si="2"/>
        <v>57290652917.224091</v>
      </c>
      <c r="Q176">
        <v>112368.645726677</v>
      </c>
      <c r="R176" t="s">
        <v>139</v>
      </c>
      <c r="S176" s="7">
        <v>112982.66666666667</v>
      </c>
      <c r="T176" s="48">
        <v>39.300000000000004</v>
      </c>
      <c r="W176" s="48"/>
      <c r="X176" s="48"/>
      <c r="Y176" s="36"/>
      <c r="Z176" s="48"/>
    </row>
    <row r="177" spans="1:27">
      <c r="A177" s="18">
        <v>1961</v>
      </c>
      <c r="B177" s="18">
        <v>11</v>
      </c>
      <c r="C177" s="82">
        <v>65159</v>
      </c>
      <c r="D177" s="83">
        <v>40.299999999999997</v>
      </c>
      <c r="E177" s="11"/>
      <c r="G177" s="10"/>
      <c r="H177" s="25"/>
      <c r="M177" t="s">
        <v>532</v>
      </c>
      <c r="N177" s="102">
        <v>112903.281129557</v>
      </c>
      <c r="O177" s="102">
        <v>39.506522228855701</v>
      </c>
      <c r="P177" s="36">
        <f t="shared" si="2"/>
        <v>57985407813.522644</v>
      </c>
      <c r="Q177">
        <v>112903.281129557</v>
      </c>
      <c r="R177" t="s">
        <v>140</v>
      </c>
      <c r="S177" s="7">
        <v>110589</v>
      </c>
      <c r="T177" s="48">
        <v>39.933333333333337</v>
      </c>
      <c r="W177" s="48"/>
      <c r="X177" s="48"/>
      <c r="Y177" s="36"/>
      <c r="Z177" s="48"/>
    </row>
    <row r="178" spans="1:27">
      <c r="A178" s="18">
        <v>1961</v>
      </c>
      <c r="B178" s="18">
        <v>12</v>
      </c>
      <c r="C178" s="82">
        <v>64297</v>
      </c>
      <c r="D178" s="83">
        <v>40.299999999999997</v>
      </c>
      <c r="E178" s="11"/>
      <c r="G178" s="10"/>
      <c r="H178" s="25"/>
      <c r="M178" t="s">
        <v>533</v>
      </c>
      <c r="N178" s="102">
        <v>112418.21501960501</v>
      </c>
      <c r="O178" s="102">
        <v>39.348135334807203</v>
      </c>
      <c r="P178" s="36">
        <f t="shared" si="2"/>
        <v>57504812802.95536</v>
      </c>
      <c r="Q178">
        <v>112418.21501960501</v>
      </c>
      <c r="R178" t="s">
        <v>141</v>
      </c>
      <c r="S178" s="7">
        <v>114379</v>
      </c>
      <c r="T178" s="48">
        <v>39.166666666666664</v>
      </c>
      <c r="W178" s="48"/>
      <c r="X178" s="48"/>
      <c r="Y178" s="36"/>
      <c r="Z178" s="48"/>
      <c r="AA178" s="22"/>
    </row>
    <row r="179" spans="1:27">
      <c r="A179" s="18">
        <v>1962</v>
      </c>
      <c r="B179" s="18">
        <v>1</v>
      </c>
      <c r="C179" s="82">
        <v>62377</v>
      </c>
      <c r="D179" s="83">
        <v>39.5</v>
      </c>
      <c r="E179" s="11">
        <v>59</v>
      </c>
      <c r="F179" t="s">
        <v>26</v>
      </c>
      <c r="G179" s="25">
        <f>IF(MIN(C179:C181)/AVERAGE(C179:C181)&lt;0.95,(3*AVERAGE(C179:C181)-MIN(C179:C181))/2,AVERAGE(C179:C181))</f>
        <v>63260.333333333336</v>
      </c>
      <c r="H179" s="25">
        <f>IF(MIN(D179:D181)/AVERAGE(D179:D181)&lt;0.95,(3*AVERAGE(D179:D181)-MIN(D179:D181))/2,AVERAGE(D179:D181))</f>
        <v>39.866666666666667</v>
      </c>
      <c r="M179" t="s">
        <v>534</v>
      </c>
      <c r="N179" s="102">
        <v>111803.78927054</v>
      </c>
      <c r="O179" s="102">
        <v>39.223386938173697</v>
      </c>
      <c r="P179" s="36">
        <f t="shared" ref="P179:P242" si="3">N179*O179*52/4*1000</f>
        <v>57009202740.261505</v>
      </c>
      <c r="Q179">
        <v>111803.78927054</v>
      </c>
      <c r="R179" t="s">
        <v>142</v>
      </c>
      <c r="S179" s="7">
        <v>111507.33333333333</v>
      </c>
      <c r="T179" s="48">
        <v>38.9</v>
      </c>
      <c r="W179" s="48"/>
      <c r="X179" s="48"/>
      <c r="Y179" s="36"/>
      <c r="Z179" s="48"/>
      <c r="AA179" s="22"/>
    </row>
    <row r="180" spans="1:27">
      <c r="A180" s="18">
        <v>1962</v>
      </c>
      <c r="B180" s="18">
        <v>2</v>
      </c>
      <c r="C180" s="82">
        <v>63218</v>
      </c>
      <c r="D180" s="83">
        <v>39.9</v>
      </c>
      <c r="E180" s="11"/>
      <c r="G180" s="10"/>
      <c r="H180" s="25"/>
      <c r="M180" t="s">
        <v>535</v>
      </c>
      <c r="N180" s="102">
        <v>111828.722197044</v>
      </c>
      <c r="O180" s="102">
        <v>39.261297023526502</v>
      </c>
      <c r="P180" s="36">
        <f t="shared" si="3"/>
        <v>57077028813.214485</v>
      </c>
      <c r="Q180">
        <v>111828.722197044</v>
      </c>
      <c r="R180" t="s">
        <v>143</v>
      </c>
      <c r="S180" s="7">
        <v>112444.33333333333</v>
      </c>
      <c r="T180" s="48">
        <v>39.333333333333336</v>
      </c>
      <c r="W180" s="48"/>
      <c r="X180" s="48"/>
      <c r="Y180" s="36"/>
      <c r="Z180" s="48"/>
      <c r="AA180" s="22"/>
    </row>
    <row r="181" spans="1:27">
      <c r="A181" s="18">
        <v>1962</v>
      </c>
      <c r="B181" s="18">
        <v>3</v>
      </c>
      <c r="C181" s="82">
        <v>64186</v>
      </c>
      <c r="D181" s="83">
        <v>40.200000000000003</v>
      </c>
      <c r="E181" s="11"/>
      <c r="G181" s="10"/>
      <c r="H181" s="25"/>
      <c r="M181" t="s">
        <v>536</v>
      </c>
      <c r="N181" s="102">
        <v>111743.862993021</v>
      </c>
      <c r="O181" s="102">
        <v>39.167312497115098</v>
      </c>
      <c r="P181" s="36">
        <f t="shared" si="3"/>
        <v>56897188419.272095</v>
      </c>
      <c r="Q181">
        <v>111743.862993021</v>
      </c>
      <c r="R181" t="s">
        <v>144</v>
      </c>
      <c r="S181" s="7">
        <v>109495.66666666667</v>
      </c>
      <c r="T181" s="48">
        <v>39.6</v>
      </c>
      <c r="W181" s="48"/>
      <c r="X181" s="48"/>
      <c r="Y181" s="36"/>
      <c r="Z181" s="48"/>
      <c r="AA181" s="22"/>
    </row>
    <row r="182" spans="1:27">
      <c r="A182" s="18">
        <v>1962</v>
      </c>
      <c r="B182" s="18">
        <v>4</v>
      </c>
      <c r="C182" s="82">
        <v>64830</v>
      </c>
      <c r="D182" s="83">
        <v>40.4</v>
      </c>
      <c r="E182" s="11">
        <v>60</v>
      </c>
      <c r="F182" t="s">
        <v>27</v>
      </c>
      <c r="G182" s="25">
        <f>IF(MIN(C182:C184)/AVERAGE(C182:C184)&lt;0.95,(3*AVERAGE(C182:C184)-MIN(C182:C184))/2,AVERAGE(C182:C184))</f>
        <v>65556.666666666672</v>
      </c>
      <c r="H182" s="25">
        <f>IF(MIN(D182:D184)/AVERAGE(D182:D184)&lt;0.95,(3*AVERAGE(D182:D184)-MIN(D182:D184))/2,AVERAGE(D182:D184))</f>
        <v>40.9</v>
      </c>
      <c r="M182" t="s">
        <v>537</v>
      </c>
      <c r="N182" s="102">
        <v>111830.231657207</v>
      </c>
      <c r="O182" s="102">
        <v>39.199909754276497</v>
      </c>
      <c r="P182" s="36">
        <f t="shared" si="3"/>
        <v>56988554853.910538</v>
      </c>
      <c r="Q182">
        <v>111830.231657207</v>
      </c>
      <c r="R182" t="s">
        <v>145</v>
      </c>
      <c r="S182" s="7">
        <v>113770.33333333333</v>
      </c>
      <c r="T182" s="48">
        <v>39.033333333333331</v>
      </c>
      <c r="W182" s="48"/>
      <c r="X182" s="48"/>
      <c r="Y182" s="36"/>
      <c r="Z182" s="48"/>
      <c r="AA182" s="22"/>
    </row>
    <row r="183" spans="1:27">
      <c r="A183" s="18">
        <v>1962</v>
      </c>
      <c r="B183" s="18">
        <v>5</v>
      </c>
      <c r="C183" s="82">
        <v>66171</v>
      </c>
      <c r="D183" s="83">
        <v>40.9</v>
      </c>
      <c r="E183" s="11"/>
      <c r="G183" s="10"/>
      <c r="H183" s="25"/>
      <c r="M183" t="s">
        <v>538</v>
      </c>
      <c r="N183" s="102">
        <v>112104.92212087401</v>
      </c>
      <c r="O183" s="102">
        <v>39.332065892518997</v>
      </c>
      <c r="P183" s="36">
        <f t="shared" si="3"/>
        <v>57321136388.541054</v>
      </c>
      <c r="Q183">
        <v>112104.92212087401</v>
      </c>
      <c r="R183" t="s">
        <v>146</v>
      </c>
      <c r="S183" s="7">
        <v>111805</v>
      </c>
      <c r="T183" s="48">
        <v>39</v>
      </c>
      <c r="W183" s="48"/>
      <c r="X183" s="48"/>
      <c r="Y183" s="36"/>
      <c r="Z183" s="48"/>
      <c r="AA183" s="22"/>
    </row>
    <row r="184" spans="1:27">
      <c r="A184" s="18">
        <v>1962</v>
      </c>
      <c r="B184" s="18">
        <v>6</v>
      </c>
      <c r="C184" s="82">
        <v>65669</v>
      </c>
      <c r="D184" s="83">
        <v>41.4</v>
      </c>
      <c r="E184" s="11"/>
      <c r="G184" s="10"/>
      <c r="H184" s="25"/>
      <c r="M184" t="s">
        <v>539</v>
      </c>
      <c r="N184" s="102">
        <v>112166.864930822</v>
      </c>
      <c r="O184" s="102">
        <v>39.070583850786598</v>
      </c>
      <c r="P184" s="36">
        <f t="shared" si="3"/>
        <v>56971523720.273956</v>
      </c>
      <c r="Q184">
        <v>112166.864930822</v>
      </c>
      <c r="R184" t="s">
        <v>147</v>
      </c>
      <c r="S184" s="7">
        <v>112750.66666666667</v>
      </c>
      <c r="T184" s="48">
        <v>39.133333333333333</v>
      </c>
      <c r="W184" s="48"/>
      <c r="X184" s="48"/>
      <c r="Y184" s="36"/>
      <c r="Z184" s="48"/>
      <c r="AA184" s="22"/>
    </row>
    <row r="185" spans="1:27">
      <c r="A185" s="18">
        <v>1962</v>
      </c>
      <c r="B185" s="18">
        <v>7</v>
      </c>
      <c r="C185" s="82">
        <v>62088</v>
      </c>
      <c r="D185" s="83">
        <v>41.4</v>
      </c>
      <c r="E185" s="11">
        <v>61</v>
      </c>
      <c r="F185" t="s">
        <v>28</v>
      </c>
      <c r="G185" s="25">
        <f>IF(MIN(C185:C187)/AVERAGE(C185:C187)&lt;0.95,(3*AVERAGE(C185:C187)-MIN(C185:C187))/2,AVERAGE(C185:C187))</f>
        <v>63632.666666666664</v>
      </c>
      <c r="H185" s="25">
        <f>IF(MIN(D185:D187)/AVERAGE(D185:D187)&lt;0.95,(3*AVERAGE(D185:D187)-MIN(D185:D187))/2,AVERAGE(D185:D187))</f>
        <v>41.199999999999996</v>
      </c>
      <c r="M185" t="s">
        <v>540</v>
      </c>
      <c r="N185" s="102">
        <v>112444.77473626799</v>
      </c>
      <c r="O185" s="102">
        <v>39.2116604352995</v>
      </c>
      <c r="P185" s="36">
        <f t="shared" si="3"/>
        <v>57318902220.86969</v>
      </c>
      <c r="Q185">
        <v>112444.77473626799</v>
      </c>
      <c r="R185" t="s">
        <v>148</v>
      </c>
      <c r="S185" s="7">
        <v>110210.66666666667</v>
      </c>
      <c r="T185" s="48">
        <v>39.650000000000006</v>
      </c>
      <c r="W185" s="48"/>
      <c r="X185" s="48"/>
      <c r="Y185" s="36"/>
      <c r="Z185" s="48"/>
      <c r="AA185" s="22"/>
    </row>
    <row r="186" spans="1:27">
      <c r="A186" s="18">
        <v>1962</v>
      </c>
      <c r="B186" s="18">
        <v>8</v>
      </c>
      <c r="C186" s="82">
        <v>62923</v>
      </c>
      <c r="D186" s="83">
        <v>41.3</v>
      </c>
      <c r="E186" s="11"/>
      <c r="G186" s="10"/>
      <c r="H186" s="25"/>
      <c r="M186" t="s">
        <v>541</v>
      </c>
      <c r="N186" s="102">
        <v>112877.72581819999</v>
      </c>
      <c r="O186" s="102">
        <v>39.182859922985102</v>
      </c>
      <c r="P186" s="36">
        <f t="shared" si="3"/>
        <v>57497337549.075439</v>
      </c>
      <c r="Q186">
        <v>112877.72581819999</v>
      </c>
      <c r="R186" t="s">
        <v>149</v>
      </c>
      <c r="S186" s="7">
        <v>114852</v>
      </c>
      <c r="T186" s="48">
        <v>39.033333333333339</v>
      </c>
      <c r="W186" s="48"/>
      <c r="X186" s="48"/>
      <c r="Y186" s="36"/>
      <c r="Z186" s="48"/>
      <c r="AA186" s="22"/>
    </row>
    <row r="187" spans="1:27">
      <c r="A187" s="18">
        <v>1962</v>
      </c>
      <c r="B187" s="18">
        <v>9</v>
      </c>
      <c r="C187" s="82">
        <v>65887</v>
      </c>
      <c r="D187" s="83">
        <v>40.9</v>
      </c>
      <c r="E187" s="11"/>
      <c r="G187" s="10"/>
      <c r="H187" s="25"/>
      <c r="M187" t="s">
        <v>542</v>
      </c>
      <c r="N187" s="102">
        <v>113265.65652566199</v>
      </c>
      <c r="O187" s="102">
        <v>39.353740577621501</v>
      </c>
      <c r="P187" s="36">
        <f t="shared" si="3"/>
        <v>57946554422.443497</v>
      </c>
      <c r="Q187">
        <v>113265.65652566199</v>
      </c>
      <c r="R187" t="s">
        <v>150</v>
      </c>
      <c r="S187" s="7">
        <v>112959.33333333333</v>
      </c>
      <c r="T187" s="48">
        <v>39</v>
      </c>
      <c r="W187" s="48"/>
      <c r="X187" s="48"/>
      <c r="Y187" s="36"/>
      <c r="Z187" s="48"/>
      <c r="AA187" s="22"/>
    </row>
    <row r="188" spans="1:27">
      <c r="A188" s="18">
        <v>1962</v>
      </c>
      <c r="B188" s="18">
        <v>10</v>
      </c>
      <c r="C188" s="82">
        <v>66630</v>
      </c>
      <c r="D188" s="83">
        <v>40.4</v>
      </c>
      <c r="E188" s="11">
        <v>62</v>
      </c>
      <c r="F188" t="s">
        <v>29</v>
      </c>
      <c r="G188" s="25">
        <f>IF(MIN(C188:C190)/AVERAGE(C188:C190)&lt;0.95,(3*AVERAGE(C188:C190)-MIN(C188:C190))/2,AVERAGE(C188:C190))</f>
        <v>65811.666666666672</v>
      </c>
      <c r="H188" s="25">
        <f>IF(MIN(D188:D190)/AVERAGE(D188:D190)&lt;0.95,(3*AVERAGE(D188:D190)-MIN(D188:D190))/2,AVERAGE(D188:D190))</f>
        <v>40.06666666666667</v>
      </c>
      <c r="M188" t="s">
        <v>543</v>
      </c>
      <c r="N188" s="102">
        <v>113882.736915114</v>
      </c>
      <c r="O188" s="102">
        <v>39.435009223509702</v>
      </c>
      <c r="P188" s="36">
        <f t="shared" si="3"/>
        <v>58382568148.398643</v>
      </c>
      <c r="Q188">
        <v>113882.736915114</v>
      </c>
      <c r="R188" t="s">
        <v>151</v>
      </c>
      <c r="S188" s="7">
        <v>114422.66666666667</v>
      </c>
      <c r="T188" s="48">
        <v>39.500000000000007</v>
      </c>
      <c r="W188" s="48"/>
      <c r="X188" s="48"/>
      <c r="Y188" s="36"/>
      <c r="Z188" s="48"/>
      <c r="AA188" s="22"/>
    </row>
    <row r="189" spans="1:27">
      <c r="A189" s="18">
        <v>1962</v>
      </c>
      <c r="B189" s="18">
        <v>11</v>
      </c>
      <c r="C189" s="82">
        <v>65804</v>
      </c>
      <c r="D189" s="83">
        <v>39.6</v>
      </c>
      <c r="E189" s="11"/>
      <c r="G189" s="10"/>
      <c r="H189" s="25"/>
      <c r="M189" t="s">
        <v>544</v>
      </c>
      <c r="N189" s="102">
        <v>114460.397481747</v>
      </c>
      <c r="O189" s="102">
        <v>39.389873015519598</v>
      </c>
      <c r="P189" s="36">
        <f t="shared" si="3"/>
        <v>58611546787.454872</v>
      </c>
      <c r="Q189">
        <v>114460.397481747</v>
      </c>
      <c r="R189" t="s">
        <v>152</v>
      </c>
      <c r="S189" s="7">
        <v>112241</v>
      </c>
      <c r="T189" s="48">
        <v>39.833333333333329</v>
      </c>
      <c r="W189" s="48"/>
      <c r="X189" s="48"/>
      <c r="Y189" s="36"/>
      <c r="Z189" s="48"/>
      <c r="AA189" s="22"/>
    </row>
    <row r="190" spans="1:27">
      <c r="A190" s="18">
        <v>1962</v>
      </c>
      <c r="B190" s="18">
        <v>12</v>
      </c>
      <c r="C190" s="82">
        <v>65001</v>
      </c>
      <c r="D190" s="83">
        <v>40.200000000000003</v>
      </c>
      <c r="E190" s="11"/>
      <c r="G190" s="10"/>
      <c r="H190" s="25"/>
      <c r="M190" t="s">
        <v>545</v>
      </c>
      <c r="N190" s="102">
        <v>115237.082436392</v>
      </c>
      <c r="O190" s="102">
        <v>39.437780812314998</v>
      </c>
      <c r="P190" s="36">
        <f t="shared" si="3"/>
        <v>59081032381.502319</v>
      </c>
      <c r="Q190">
        <v>115237.082436392</v>
      </c>
      <c r="R190" t="s">
        <v>153</v>
      </c>
      <c r="S190" s="7">
        <v>117248.66666666667</v>
      </c>
      <c r="T190" s="48">
        <v>39.300000000000004</v>
      </c>
      <c r="W190" s="48"/>
      <c r="X190" s="48"/>
      <c r="Y190" s="36"/>
      <c r="Z190" s="48"/>
      <c r="AA190" s="22"/>
    </row>
    <row r="191" spans="1:27">
      <c r="A191" s="18">
        <v>1963</v>
      </c>
      <c r="B191" s="18">
        <v>1</v>
      </c>
      <c r="C191" s="82">
        <v>63514</v>
      </c>
      <c r="D191" s="83">
        <v>40.1</v>
      </c>
      <c r="E191" s="11">
        <v>63</v>
      </c>
      <c r="F191" t="s">
        <v>30</v>
      </c>
      <c r="G191" s="25">
        <f>IF(MIN(C191:C193)/AVERAGE(C191:C193)&lt;0.95,(3*AVERAGE(C191:C193)-MIN(C191:C193))/2,AVERAGE(C191:C193))</f>
        <v>63881.333333333336</v>
      </c>
      <c r="H191" s="25">
        <f>IF(MIN(D191:D193)/AVERAGE(D191:D193)&lt;0.95,(3*AVERAGE(D191:D193)-MIN(D191:D193))/2,AVERAGE(D191:D193))</f>
        <v>39.9</v>
      </c>
      <c r="M191" t="s">
        <v>546</v>
      </c>
      <c r="N191" s="102">
        <v>116196.53847068999</v>
      </c>
      <c r="O191" s="102">
        <v>38.944427175423897</v>
      </c>
      <c r="P191" s="36">
        <f t="shared" si="3"/>
        <v>58827699196.605659</v>
      </c>
      <c r="Q191">
        <v>116196.53847068999</v>
      </c>
      <c r="R191" t="s">
        <v>154</v>
      </c>
      <c r="S191" s="7">
        <v>115885.33333333333</v>
      </c>
      <c r="T191" s="48">
        <v>38.566666666666663</v>
      </c>
      <c r="W191" s="48"/>
      <c r="X191" s="48"/>
      <c r="Y191" s="36"/>
      <c r="Z191" s="48"/>
      <c r="AA191" s="22"/>
    </row>
    <row r="192" spans="1:27">
      <c r="A192" s="18">
        <v>1963</v>
      </c>
      <c r="B192" s="18">
        <v>2</v>
      </c>
      <c r="C192" s="82">
        <v>63659</v>
      </c>
      <c r="D192" s="83">
        <v>39.6</v>
      </c>
      <c r="E192" s="11"/>
      <c r="G192" s="10"/>
      <c r="H192" s="25"/>
      <c r="M192" t="s">
        <v>547</v>
      </c>
      <c r="N192" s="102">
        <v>117110.78262839399</v>
      </c>
      <c r="O192" s="102">
        <v>39.449861910550901</v>
      </c>
      <c r="P192" s="36">
        <f t="shared" si="3"/>
        <v>60060054638.046921</v>
      </c>
      <c r="Q192">
        <v>117110.78262839399</v>
      </c>
      <c r="R192" t="s">
        <v>155</v>
      </c>
      <c r="S192" s="7">
        <v>117593.66666666667</v>
      </c>
      <c r="T192" s="48">
        <v>39.533333333333339</v>
      </c>
      <c r="W192" s="48"/>
      <c r="X192" s="48"/>
      <c r="Y192" s="36"/>
      <c r="Z192" s="48"/>
      <c r="AA192" s="22"/>
    </row>
    <row r="193" spans="1:27">
      <c r="A193" s="18">
        <v>1963</v>
      </c>
      <c r="B193" s="18">
        <v>3</v>
      </c>
      <c r="C193" s="82">
        <v>64471</v>
      </c>
      <c r="D193" s="83">
        <v>40</v>
      </c>
      <c r="E193" s="11"/>
      <c r="G193" s="10"/>
      <c r="H193" s="25"/>
      <c r="M193" t="s">
        <v>548</v>
      </c>
      <c r="N193" s="102">
        <v>117786.57134556001</v>
      </c>
      <c r="O193" s="102">
        <v>39.272782032215403</v>
      </c>
      <c r="P193" s="36">
        <f t="shared" si="3"/>
        <v>60135482456.090157</v>
      </c>
      <c r="Q193">
        <v>117786.57134556001</v>
      </c>
      <c r="R193" t="s">
        <v>156</v>
      </c>
      <c r="S193" s="7">
        <v>115596.66666666667</v>
      </c>
      <c r="T193" s="48">
        <v>39.700000000000003</v>
      </c>
      <c r="W193" s="48"/>
      <c r="X193" s="48"/>
      <c r="Y193" s="36"/>
      <c r="Z193" s="48"/>
      <c r="AA193" s="22"/>
    </row>
    <row r="194" spans="1:27">
      <c r="A194" s="18">
        <v>1963</v>
      </c>
      <c r="B194" s="18">
        <v>4</v>
      </c>
      <c r="C194" s="82">
        <v>65361</v>
      </c>
      <c r="D194" s="83">
        <v>40</v>
      </c>
      <c r="E194" s="11">
        <v>64</v>
      </c>
      <c r="F194" t="s">
        <v>31</v>
      </c>
      <c r="G194" s="25">
        <f>IF(MIN(C194:C196)/AVERAGE(C194:C196)&lt;0.95,(3*AVERAGE(C194:C196)-MIN(C194:C196))/2,AVERAGE(C194:C196))</f>
        <v>66161.666666666672</v>
      </c>
      <c r="H194" s="25">
        <f>IF(MIN(D194:D196)/AVERAGE(D194:D196)&lt;0.95,(3*AVERAGE(D194:D196)-MIN(D194:D196))/2,AVERAGE(D194:D196))</f>
        <v>40.633333333333333</v>
      </c>
      <c r="M194" t="s">
        <v>549</v>
      </c>
      <c r="N194" s="102">
        <v>118640.919866991</v>
      </c>
      <c r="O194" s="102">
        <v>39.083759336740201</v>
      </c>
      <c r="P194" s="36">
        <f t="shared" si="3"/>
        <v>60280131074.422424</v>
      </c>
      <c r="Q194">
        <v>118640.919866991</v>
      </c>
      <c r="R194" t="s">
        <v>157</v>
      </c>
      <c r="S194" s="7">
        <v>120687</v>
      </c>
      <c r="T194" s="48">
        <v>38.966666666666669</v>
      </c>
      <c r="W194" s="48"/>
      <c r="X194" s="48"/>
      <c r="Y194" s="36"/>
      <c r="Z194" s="48"/>
      <c r="AA194" s="22"/>
    </row>
    <row r="195" spans="1:27">
      <c r="A195" s="18">
        <v>1963</v>
      </c>
      <c r="B195" s="18">
        <v>5</v>
      </c>
      <c r="C195" s="82">
        <v>66889</v>
      </c>
      <c r="D195" s="83">
        <v>40.700000000000003</v>
      </c>
      <c r="E195" s="11"/>
      <c r="G195" s="10"/>
      <c r="H195" s="25"/>
      <c r="M195" t="s">
        <v>550</v>
      </c>
      <c r="N195" s="102">
        <v>119193.633734218</v>
      </c>
      <c r="O195" s="102">
        <v>39.336728242867999</v>
      </c>
      <c r="P195" s="36">
        <f t="shared" si="3"/>
        <v>60952938520.277412</v>
      </c>
      <c r="Q195">
        <v>119193.633734218</v>
      </c>
      <c r="R195" t="s">
        <v>158</v>
      </c>
      <c r="S195" s="7">
        <v>118862.66666666667</v>
      </c>
      <c r="T195" s="48">
        <v>38.93333333333333</v>
      </c>
      <c r="W195" s="48"/>
      <c r="X195" s="48"/>
      <c r="Y195" s="36"/>
      <c r="Z195" s="48"/>
      <c r="AA195" s="22"/>
    </row>
    <row r="196" spans="1:27">
      <c r="A196" s="18">
        <v>1963</v>
      </c>
      <c r="B196" s="18">
        <v>6</v>
      </c>
      <c r="C196" s="82">
        <v>66235</v>
      </c>
      <c r="D196" s="83">
        <v>41.2</v>
      </c>
      <c r="E196" s="11"/>
      <c r="G196" s="10"/>
      <c r="H196" s="25"/>
      <c r="M196" t="s">
        <v>551</v>
      </c>
      <c r="N196" s="102">
        <v>118803.395760001</v>
      </c>
      <c r="O196" s="102">
        <v>38.998317843523402</v>
      </c>
      <c r="P196" s="36">
        <f t="shared" si="3"/>
        <v>60230723653.599464</v>
      </c>
      <c r="Q196">
        <v>118803.395760001</v>
      </c>
      <c r="R196" t="s">
        <v>159</v>
      </c>
      <c r="S196" s="7">
        <v>119250.66666666667</v>
      </c>
      <c r="T196" s="48">
        <v>39.1</v>
      </c>
      <c r="W196" s="48"/>
      <c r="X196" s="48"/>
      <c r="Y196" s="36"/>
      <c r="Z196" s="48"/>
      <c r="AA196" s="22"/>
    </row>
    <row r="197" spans="1:27">
      <c r="A197" s="18">
        <v>1963</v>
      </c>
      <c r="B197" s="18">
        <v>7</v>
      </c>
      <c r="C197" s="82">
        <v>62935</v>
      </c>
      <c r="D197" s="83">
        <v>41.3</v>
      </c>
      <c r="E197" s="11">
        <v>65</v>
      </c>
      <c r="F197" t="s">
        <v>32</v>
      </c>
      <c r="G197" s="25">
        <f>IF(MIN(C197:C199)/AVERAGE(C197:C199)&lt;0.95,(3*AVERAGE(C197:C199)-MIN(C197:C199))/2,AVERAGE(C197:C199))</f>
        <v>64200.666666666664</v>
      </c>
      <c r="H197" s="25">
        <f>IF(MIN(D197:D199)/AVERAGE(D197:D199)&lt;0.95,(3*AVERAGE(D197:D199)-MIN(D197:D199))/2,AVERAGE(D197:D199))</f>
        <v>41.133333333333333</v>
      </c>
      <c r="M197" t="s">
        <v>552</v>
      </c>
      <c r="N197" s="102">
        <v>119713.611806542</v>
      </c>
      <c r="O197" s="102">
        <v>39.288195855243202</v>
      </c>
      <c r="P197" s="36">
        <f t="shared" si="3"/>
        <v>61143313753.521706</v>
      </c>
      <c r="Q197">
        <v>119713.611806542</v>
      </c>
      <c r="R197" t="s">
        <v>160</v>
      </c>
      <c r="S197" s="7">
        <v>117576.33333333333</v>
      </c>
      <c r="T197" s="48">
        <v>39.700000000000003</v>
      </c>
      <c r="W197" s="48"/>
      <c r="X197" s="48"/>
      <c r="Y197" s="36"/>
      <c r="Z197" s="48"/>
      <c r="AA197" s="22"/>
    </row>
    <row r="198" spans="1:27">
      <c r="A198" s="18">
        <v>1963</v>
      </c>
      <c r="B198" s="18">
        <v>8</v>
      </c>
      <c r="C198" s="82">
        <v>63223</v>
      </c>
      <c r="D198" s="83">
        <v>41.1</v>
      </c>
      <c r="E198" s="11"/>
      <c r="G198" s="10"/>
      <c r="H198" s="25"/>
      <c r="M198" t="s">
        <v>553</v>
      </c>
      <c r="N198" s="102">
        <v>119584.34521867101</v>
      </c>
      <c r="O198" s="102">
        <v>39.377843141381398</v>
      </c>
      <c r="P198" s="36">
        <f t="shared" si="3"/>
        <v>61216656646.413185</v>
      </c>
      <c r="Q198">
        <v>119584.34521867101</v>
      </c>
      <c r="R198" t="s">
        <v>161</v>
      </c>
      <c r="S198" s="7">
        <v>121582</v>
      </c>
      <c r="T198" s="48">
        <v>39.266666666666666</v>
      </c>
      <c r="W198" s="48"/>
      <c r="X198" s="48"/>
      <c r="Y198" s="36"/>
      <c r="Z198" s="48"/>
      <c r="AA198" s="22"/>
    </row>
    <row r="199" spans="1:27">
      <c r="A199" s="18">
        <v>1963</v>
      </c>
      <c r="B199" s="18">
        <v>9</v>
      </c>
      <c r="C199" s="82">
        <v>66444</v>
      </c>
      <c r="D199" s="83">
        <v>41</v>
      </c>
      <c r="E199" s="11"/>
      <c r="G199" s="10"/>
      <c r="H199" s="25"/>
      <c r="M199" t="s">
        <v>554</v>
      </c>
      <c r="N199" s="102">
        <v>119462.253115215</v>
      </c>
      <c r="O199" s="102">
        <v>38.934616768185101</v>
      </c>
      <c r="P199" s="36">
        <f t="shared" si="3"/>
        <v>60465821562.9627</v>
      </c>
      <c r="Q199">
        <v>119462.253115215</v>
      </c>
      <c r="R199" t="s">
        <v>162</v>
      </c>
      <c r="S199" s="7">
        <v>119156.33333333333</v>
      </c>
      <c r="T199" s="48">
        <v>38.533333333333331</v>
      </c>
      <c r="W199" s="48"/>
      <c r="X199" s="48"/>
      <c r="Y199" s="36"/>
      <c r="Z199" s="48"/>
      <c r="AA199" s="22"/>
    </row>
    <row r="200" spans="1:27">
      <c r="A200" s="18">
        <v>1963</v>
      </c>
      <c r="B200" s="18">
        <v>10</v>
      </c>
      <c r="C200" s="82">
        <v>67504</v>
      </c>
      <c r="D200" s="83">
        <v>40.799999999999997</v>
      </c>
      <c r="E200" s="11">
        <v>66</v>
      </c>
      <c r="F200" t="s">
        <v>33</v>
      </c>
      <c r="G200" s="25">
        <f>IF(MIN(C200:C202)/AVERAGE(C200:C202)&lt;0.95,(3*AVERAGE(C200:C202)-MIN(C200:C202))/2,AVERAGE(C200:C202))</f>
        <v>66990.333333333328</v>
      </c>
      <c r="H200" s="25">
        <f>IF(MIN(D200:D202)/AVERAGE(D200:D202)&lt;0.95,(3*AVERAGE(D200:D202)-MIN(D200:D202))/2,AVERAGE(D200:D202))</f>
        <v>40.166666666666664</v>
      </c>
      <c r="M200" t="s">
        <v>555</v>
      </c>
      <c r="N200" s="102">
        <v>120270.264506978</v>
      </c>
      <c r="O200" s="102">
        <v>39.311978515126</v>
      </c>
      <c r="P200" s="36">
        <f t="shared" si="3"/>
        <v>61464806705.98893</v>
      </c>
      <c r="Q200">
        <v>120270.264506978</v>
      </c>
      <c r="R200" t="s">
        <v>163</v>
      </c>
      <c r="S200" s="7">
        <v>120711</v>
      </c>
      <c r="T200" s="48">
        <v>39.43333333333333</v>
      </c>
      <c r="W200" s="48"/>
      <c r="X200" s="48"/>
      <c r="Y200" s="36"/>
      <c r="Z200" s="48"/>
      <c r="AA200" s="22"/>
    </row>
    <row r="201" spans="1:27">
      <c r="A201" s="18">
        <v>1963</v>
      </c>
      <c r="B201" s="18">
        <v>11</v>
      </c>
      <c r="C201" s="82">
        <v>67121</v>
      </c>
      <c r="D201" s="83">
        <v>39.6</v>
      </c>
      <c r="E201" s="11"/>
      <c r="G201" s="10"/>
      <c r="H201" s="25"/>
      <c r="M201" t="s">
        <v>556</v>
      </c>
      <c r="N201" s="102">
        <v>121956.94221169301</v>
      </c>
      <c r="O201" s="102">
        <v>39.342892816861003</v>
      </c>
      <c r="P201" s="36">
        <f t="shared" si="3"/>
        <v>62375805774.187744</v>
      </c>
      <c r="Q201">
        <v>121956.94221169301</v>
      </c>
      <c r="R201" t="s">
        <v>164</v>
      </c>
      <c r="S201" s="7">
        <v>119816.33333333333</v>
      </c>
      <c r="T201" s="48">
        <v>39.733333333333334</v>
      </c>
      <c r="W201" s="48"/>
      <c r="X201" s="48"/>
      <c r="Y201" s="36"/>
      <c r="Z201" s="48"/>
      <c r="AA201" s="22"/>
    </row>
    <row r="202" spans="1:27">
      <c r="A202" s="18">
        <v>1963</v>
      </c>
      <c r="B202" s="18">
        <v>12</v>
      </c>
      <c r="C202" s="82">
        <v>66346</v>
      </c>
      <c r="D202" s="83">
        <v>40.1</v>
      </c>
      <c r="E202" s="11"/>
      <c r="G202" s="10"/>
      <c r="H202" s="25"/>
      <c r="M202" t="s">
        <v>557</v>
      </c>
      <c r="N202" s="102">
        <v>122134.03865156601</v>
      </c>
      <c r="O202" s="102">
        <v>39.505623516818403</v>
      </c>
      <c r="P202" s="36">
        <f t="shared" si="3"/>
        <v>62724757544.245079</v>
      </c>
      <c r="Q202">
        <v>122134.03865156601</v>
      </c>
      <c r="R202" t="s">
        <v>165</v>
      </c>
      <c r="S202" s="7">
        <v>124074.66666666667</v>
      </c>
      <c r="T202" s="48">
        <v>39.4</v>
      </c>
      <c r="W202" s="48"/>
      <c r="X202" s="48"/>
      <c r="Y202" s="36"/>
      <c r="Z202" s="48"/>
      <c r="AA202" s="22"/>
    </row>
    <row r="203" spans="1:27">
      <c r="A203" s="18">
        <v>1964</v>
      </c>
      <c r="B203" s="18">
        <v>1</v>
      </c>
      <c r="C203" s="82">
        <v>64678</v>
      </c>
      <c r="D203" s="83">
        <v>39.299999999999997</v>
      </c>
      <c r="E203" s="11">
        <v>67</v>
      </c>
      <c r="F203" t="s">
        <v>34</v>
      </c>
      <c r="G203" s="25">
        <f>IF(MIN(C203:C205)/AVERAGE(C203:C205)&lt;0.95,(3*AVERAGE(C203:C205)-MIN(C203:C205))/2,AVERAGE(C203:C205))</f>
        <v>65540.666666666672</v>
      </c>
      <c r="H203" s="25">
        <f>IF(MIN(D203:D205)/AVERAGE(D203:D205)&lt;0.95,(3*AVERAGE(D203:D205)-MIN(D203:D205))/2,AVERAGE(D203:D205))</f>
        <v>39.6</v>
      </c>
      <c r="M203" t="s">
        <v>558</v>
      </c>
      <c r="N203" s="102">
        <v>122993.71557843901</v>
      </c>
      <c r="O203" s="102">
        <v>39.393751530831203</v>
      </c>
      <c r="P203" s="36">
        <f t="shared" si="3"/>
        <v>62987390327.559738</v>
      </c>
      <c r="Q203">
        <v>122993.71557843901</v>
      </c>
      <c r="R203" t="s">
        <v>166</v>
      </c>
      <c r="S203" s="7">
        <v>122766.33333333333</v>
      </c>
      <c r="T203" s="48">
        <v>39</v>
      </c>
      <c r="W203" s="48"/>
      <c r="X203" s="48"/>
      <c r="Y203" s="36"/>
      <c r="Z203" s="48"/>
      <c r="AA203" s="22"/>
    </row>
    <row r="204" spans="1:27">
      <c r="A204" s="18">
        <v>1964</v>
      </c>
      <c r="B204" s="18">
        <v>2</v>
      </c>
      <c r="C204" s="82">
        <v>65676</v>
      </c>
      <c r="D204" s="83">
        <v>39.5</v>
      </c>
      <c r="E204" s="11"/>
      <c r="G204" s="10"/>
      <c r="H204" s="25"/>
      <c r="M204" t="s">
        <v>559</v>
      </c>
      <c r="N204" s="102">
        <v>123918.121406775</v>
      </c>
      <c r="O204" s="102">
        <v>39.569955322095304</v>
      </c>
      <c r="P204" s="36">
        <f t="shared" si="3"/>
        <v>63744648859.632889</v>
      </c>
      <c r="Q204">
        <v>123918.121406775</v>
      </c>
      <c r="R204" t="s">
        <v>167</v>
      </c>
      <c r="S204" s="7">
        <v>124410.33333333333</v>
      </c>
      <c r="T204" s="48">
        <v>39.699999999999996</v>
      </c>
      <c r="W204" s="48"/>
      <c r="X204" s="48"/>
      <c r="Y204" s="36"/>
      <c r="Z204" s="48"/>
      <c r="AA204" s="22"/>
    </row>
    <row r="205" spans="1:27">
      <c r="A205" s="18">
        <v>1964</v>
      </c>
      <c r="B205" s="18">
        <v>3</v>
      </c>
      <c r="C205" s="82">
        <v>66268</v>
      </c>
      <c r="D205" s="83">
        <v>40</v>
      </c>
      <c r="E205" s="11"/>
      <c r="G205" s="10"/>
      <c r="H205" s="25"/>
      <c r="M205" t="s">
        <v>560</v>
      </c>
      <c r="N205" s="102">
        <v>124282.965034368</v>
      </c>
      <c r="O205" s="102">
        <v>39.511613334375099</v>
      </c>
      <c r="P205" s="36">
        <f t="shared" si="3"/>
        <v>63838065960.338913</v>
      </c>
      <c r="Q205">
        <v>124282.965034368</v>
      </c>
      <c r="R205" t="s">
        <v>168</v>
      </c>
      <c r="S205" s="7">
        <v>122056</v>
      </c>
      <c r="T205" s="48">
        <v>39.866666666666667</v>
      </c>
      <c r="W205" s="48"/>
      <c r="X205" s="48"/>
      <c r="Y205" s="36"/>
      <c r="Z205" s="48"/>
      <c r="AA205" s="22"/>
    </row>
    <row r="206" spans="1:27">
      <c r="A206" s="18">
        <v>1964</v>
      </c>
      <c r="B206" s="18">
        <v>4</v>
      </c>
      <c r="C206" s="82">
        <v>67639</v>
      </c>
      <c r="D206" s="83">
        <v>40.299999999999997</v>
      </c>
      <c r="E206" s="11">
        <v>68</v>
      </c>
      <c r="F206" t="s">
        <v>35</v>
      </c>
      <c r="G206" s="25">
        <f>IF(MIN(C206:C208)/AVERAGE(C206:C208)&lt;0.95,(3*AVERAGE(C206:C208)-MIN(C206:C208))/2,AVERAGE(C206:C208))</f>
        <v>68058</v>
      </c>
      <c r="H206" s="25">
        <f>IF(MIN(D206:D208)/AVERAGE(D206:D208)&lt;0.95,(3*AVERAGE(D206:D208)-MIN(D206:D208))/2,AVERAGE(D206:D208))</f>
        <v>40.633333333333333</v>
      </c>
      <c r="M206" t="s">
        <v>561</v>
      </c>
      <c r="N206" s="102">
        <v>124926.080799232</v>
      </c>
      <c r="O206" s="102">
        <v>39.413443881263497</v>
      </c>
      <c r="P206" s="36">
        <f t="shared" si="3"/>
        <v>64008971973.527359</v>
      </c>
      <c r="Q206">
        <v>124926.080799232</v>
      </c>
      <c r="R206" t="s">
        <v>169</v>
      </c>
      <c r="S206" s="7">
        <v>126779</v>
      </c>
      <c r="T206" s="48">
        <v>39.300000000000004</v>
      </c>
      <c r="W206" s="48"/>
      <c r="X206" s="48"/>
      <c r="Y206" s="36"/>
      <c r="Z206" s="48"/>
      <c r="AA206" s="22"/>
    </row>
    <row r="207" spans="1:27">
      <c r="A207" s="18">
        <v>1964</v>
      </c>
      <c r="B207" s="18">
        <v>5</v>
      </c>
      <c r="C207" s="82">
        <v>68706</v>
      </c>
      <c r="D207" s="83">
        <v>40.6</v>
      </c>
      <c r="E207" s="11"/>
      <c r="G207" s="10"/>
      <c r="H207" s="25"/>
      <c r="M207" t="s">
        <v>562</v>
      </c>
      <c r="N207" s="102">
        <v>125276.252215068</v>
      </c>
      <c r="O207" s="102">
        <v>39.589875529758203</v>
      </c>
      <c r="P207" s="36">
        <f t="shared" si="3"/>
        <v>64475726016.378784</v>
      </c>
      <c r="Q207">
        <v>125276.252215068</v>
      </c>
      <c r="R207" t="s">
        <v>170</v>
      </c>
      <c r="S207" s="7">
        <v>125210.66666666667</v>
      </c>
      <c r="T207" s="48">
        <v>39.233333333333334</v>
      </c>
      <c r="W207" s="48"/>
      <c r="X207" s="48"/>
      <c r="Y207" s="36"/>
      <c r="Z207" s="48"/>
      <c r="AA207" s="22"/>
    </row>
    <row r="208" spans="1:27">
      <c r="A208" s="18">
        <v>1964</v>
      </c>
      <c r="B208" s="18">
        <v>6</v>
      </c>
      <c r="C208" s="82">
        <v>67829</v>
      </c>
      <c r="D208" s="83">
        <v>41</v>
      </c>
      <c r="E208" s="11"/>
      <c r="G208" s="10"/>
      <c r="H208" s="25"/>
      <c r="M208" t="s">
        <v>563</v>
      </c>
      <c r="N208" s="102">
        <v>125235.900286972</v>
      </c>
      <c r="O208" s="102">
        <v>39.494810858437901</v>
      </c>
      <c r="P208" s="36">
        <f t="shared" si="3"/>
        <v>64300186528.761932</v>
      </c>
      <c r="Q208">
        <v>125235.900286972</v>
      </c>
      <c r="R208" t="s">
        <v>171</v>
      </c>
      <c r="S208" s="7">
        <v>125757.33333333333</v>
      </c>
      <c r="T208" s="48">
        <v>39.633333333333333</v>
      </c>
      <c r="W208" s="48"/>
      <c r="X208" s="48"/>
      <c r="Y208" s="36"/>
      <c r="Z208" s="48"/>
      <c r="AA208" s="22"/>
    </row>
    <row r="209" spans="1:27">
      <c r="A209" s="18">
        <v>1964</v>
      </c>
      <c r="B209" s="18">
        <v>7</v>
      </c>
      <c r="C209" s="82">
        <v>64748</v>
      </c>
      <c r="D209" s="83">
        <v>41.3</v>
      </c>
      <c r="E209" s="11">
        <v>69</v>
      </c>
      <c r="F209" t="s">
        <v>36</v>
      </c>
      <c r="G209" s="25">
        <f>IF(MIN(C209:C211)/AVERAGE(C209:C211)&lt;0.95,(3*AVERAGE(C209:C211)-MIN(C209:C211))/2,AVERAGE(C209:C211))</f>
        <v>65577.333333333328</v>
      </c>
      <c r="H209" s="25">
        <f>IF(MIN(D209:D211)/AVERAGE(D209:D211)&lt;0.95,(3*AVERAGE(D209:D211)-MIN(D209:D211))/2,AVERAGE(D209:D211))</f>
        <v>41.25</v>
      </c>
      <c r="M209" t="s">
        <v>564</v>
      </c>
      <c r="N209" s="102">
        <v>126192.734391126</v>
      </c>
      <c r="O209" s="102">
        <v>39.575419292262303</v>
      </c>
      <c r="P209" s="36">
        <f t="shared" si="3"/>
        <v>64923694877.156708</v>
      </c>
      <c r="Q209">
        <v>126192.734391126</v>
      </c>
      <c r="R209" t="s">
        <v>172</v>
      </c>
      <c r="S209" s="7">
        <v>123871.66666666667</v>
      </c>
      <c r="T209" s="48">
        <v>39.9</v>
      </c>
      <c r="W209" s="48"/>
      <c r="X209" s="48"/>
      <c r="Y209" s="36"/>
      <c r="Z209" s="48"/>
      <c r="AA209" s="22"/>
    </row>
    <row r="210" spans="1:27">
      <c r="A210" s="18">
        <v>1964</v>
      </c>
      <c r="B210" s="18">
        <v>8</v>
      </c>
      <c r="C210" s="82">
        <v>64739</v>
      </c>
      <c r="D210" s="83">
        <v>41.2</v>
      </c>
      <c r="E210" s="11"/>
      <c r="G210" s="10"/>
      <c r="H210" s="25"/>
      <c r="M210" t="s">
        <v>565</v>
      </c>
      <c r="N210" s="102">
        <v>126920.412990642</v>
      </c>
      <c r="O210" s="102">
        <v>39.595530933596102</v>
      </c>
      <c r="P210" s="36">
        <f t="shared" si="3"/>
        <v>65331254802.784851</v>
      </c>
      <c r="Q210">
        <v>126920.412990642</v>
      </c>
      <c r="R210" t="s">
        <v>173</v>
      </c>
      <c r="S210" s="7">
        <v>128669</v>
      </c>
      <c r="T210" s="48">
        <v>39.466666666666661</v>
      </c>
      <c r="W210" s="48"/>
      <c r="X210" s="48"/>
      <c r="Y210" s="36"/>
      <c r="Z210" s="48"/>
      <c r="AA210" s="22"/>
    </row>
    <row r="211" spans="1:27">
      <c r="A211" s="18">
        <v>1964</v>
      </c>
      <c r="B211" s="18">
        <v>9</v>
      </c>
      <c r="C211" s="82">
        <v>67245</v>
      </c>
      <c r="D211" s="83">
        <v>37.5</v>
      </c>
      <c r="E211" s="11"/>
      <c r="G211" s="10"/>
      <c r="H211" s="25"/>
      <c r="M211" t="s">
        <v>566</v>
      </c>
      <c r="N211" s="102">
        <v>127294.44096560399</v>
      </c>
      <c r="O211" s="102">
        <v>39.587105555543801</v>
      </c>
      <c r="P211" s="36">
        <f t="shared" si="3"/>
        <v>65509840124.810959</v>
      </c>
      <c r="Q211">
        <v>127294.44096560399</v>
      </c>
      <c r="R211" t="s">
        <v>174</v>
      </c>
      <c r="S211" s="7">
        <v>127396</v>
      </c>
      <c r="T211" s="48">
        <v>39.266666666666673</v>
      </c>
      <c r="W211" s="48"/>
      <c r="X211" s="48"/>
      <c r="Y211" s="36"/>
      <c r="Z211" s="48"/>
      <c r="AA211" s="22"/>
    </row>
    <row r="212" spans="1:27">
      <c r="A212" s="18">
        <v>1964</v>
      </c>
      <c r="B212" s="18">
        <v>10</v>
      </c>
      <c r="C212" s="82">
        <v>68198</v>
      </c>
      <c r="D212" s="83">
        <v>40.200000000000003</v>
      </c>
      <c r="E212" s="11">
        <v>70</v>
      </c>
      <c r="F212" t="s">
        <v>37</v>
      </c>
      <c r="G212" s="25">
        <f>IF(MIN(C212:C214)/AVERAGE(C212:C214)&lt;0.95,(3*AVERAGE(C212:C214)-MIN(C212:C214))/2,AVERAGE(C212:C214))</f>
        <v>68274.666666666672</v>
      </c>
      <c r="H212" s="25">
        <f>IF(MIN(D212:D214)/AVERAGE(D212:D214)&lt;0.95,(3*AVERAGE(D212:D214)-MIN(D212:D214))/2,AVERAGE(D212:D214))</f>
        <v>39.966666666666669</v>
      </c>
      <c r="M212" t="s">
        <v>567</v>
      </c>
      <c r="N212" s="102">
        <v>128049.742767922</v>
      </c>
      <c r="O212" s="102">
        <v>39.590456390674497</v>
      </c>
      <c r="P212" s="36">
        <f t="shared" si="3"/>
        <v>65904120839.576538</v>
      </c>
      <c r="Q212">
        <v>128049.742767922</v>
      </c>
      <c r="R212" t="s">
        <v>175</v>
      </c>
      <c r="S212" s="7">
        <v>128578</v>
      </c>
      <c r="T212" s="48">
        <v>39.733333333333341</v>
      </c>
      <c r="W212" s="48"/>
      <c r="X212" s="48"/>
      <c r="Y212" s="36"/>
      <c r="Z212" s="48"/>
      <c r="AA212" s="22"/>
    </row>
    <row r="213" spans="1:27">
      <c r="A213" s="18">
        <v>1964</v>
      </c>
      <c r="B213" s="18">
        <v>11</v>
      </c>
      <c r="C213" s="82">
        <v>68444</v>
      </c>
      <c r="D213" s="83">
        <v>39.5</v>
      </c>
      <c r="E213" s="11"/>
      <c r="G213" s="10"/>
      <c r="H213" s="25"/>
      <c r="M213" t="s">
        <v>568</v>
      </c>
      <c r="N213" s="102">
        <v>128101.13848266601</v>
      </c>
      <c r="O213" s="102">
        <v>39.440933895598299</v>
      </c>
      <c r="P213" s="36">
        <f t="shared" si="3"/>
        <v>65681570952.99427</v>
      </c>
      <c r="Q213">
        <v>128101.13848266601</v>
      </c>
      <c r="R213" t="s">
        <v>176</v>
      </c>
      <c r="S213" s="7">
        <v>125743</v>
      </c>
      <c r="T213" s="48">
        <v>39.733333333333327</v>
      </c>
      <c r="W213" s="48"/>
      <c r="X213" s="48"/>
      <c r="Y213" s="36"/>
      <c r="Z213" s="48"/>
      <c r="AA213" s="22"/>
    </row>
    <row r="214" spans="1:27">
      <c r="A214" s="18">
        <v>1964</v>
      </c>
      <c r="B214" s="18">
        <v>12</v>
      </c>
      <c r="C214" s="82">
        <v>68182</v>
      </c>
      <c r="D214" s="83">
        <v>40.200000000000003</v>
      </c>
      <c r="E214" s="11"/>
      <c r="G214" s="10"/>
      <c r="H214" s="25"/>
      <c r="M214" t="s">
        <v>569</v>
      </c>
      <c r="N214" s="102">
        <v>128951.41294933599</v>
      </c>
      <c r="O214" s="102">
        <v>39.670181974049001</v>
      </c>
      <c r="P214" s="36">
        <f t="shared" si="3"/>
        <v>66501838227.641663</v>
      </c>
      <c r="Q214">
        <v>128951.41294933599</v>
      </c>
      <c r="R214" t="s">
        <v>177</v>
      </c>
      <c r="S214" s="7">
        <v>130605</v>
      </c>
      <c r="T214" s="48">
        <v>39.533333333333339</v>
      </c>
      <c r="W214" s="48"/>
      <c r="X214" s="48"/>
      <c r="Y214" s="36"/>
      <c r="Z214" s="48"/>
      <c r="AA214" s="22"/>
    </row>
    <row r="215" spans="1:27">
      <c r="A215" s="18">
        <v>1965</v>
      </c>
      <c r="B215" s="18">
        <v>1</v>
      </c>
      <c r="C215" s="82">
        <v>66634</v>
      </c>
      <c r="D215" s="83">
        <v>40.200000000000003</v>
      </c>
      <c r="E215" s="11">
        <v>71</v>
      </c>
      <c r="F215" t="s">
        <v>38</v>
      </c>
      <c r="G215" s="25">
        <f>IF(MIN(C215:C217)/AVERAGE(C215:C217)&lt;0.95,(3*AVERAGE(C215:C217)-MIN(C215:C217))/2,AVERAGE(C215:C217))</f>
        <v>67070.666666666672</v>
      </c>
      <c r="H215" s="25">
        <f>IF(MIN(D215:D217)/AVERAGE(D215:D217)&lt;0.95,(3*AVERAGE(D215:D217)-MIN(D215:D217))/2,AVERAGE(D215:D217))</f>
        <v>40.06666666666667</v>
      </c>
      <c r="M215" t="s">
        <v>570</v>
      </c>
      <c r="N215" s="102">
        <v>130765.603791331</v>
      </c>
      <c r="O215" s="102">
        <v>39.768992629045798</v>
      </c>
      <c r="P215" s="36">
        <f t="shared" si="3"/>
        <v>67605412333.032143</v>
      </c>
      <c r="Q215">
        <v>130765.603791331</v>
      </c>
      <c r="R215" t="s">
        <v>178</v>
      </c>
      <c r="S215" s="7">
        <v>130993.66666666667</v>
      </c>
      <c r="T215" s="48">
        <v>39.5</v>
      </c>
      <c r="W215" s="48"/>
      <c r="X215" s="48"/>
      <c r="Y215" s="36"/>
      <c r="Z215" s="48"/>
      <c r="AA215" s="22"/>
    </row>
    <row r="216" spans="1:27">
      <c r="A216" s="18">
        <v>1965</v>
      </c>
      <c r="B216" s="18">
        <v>2</v>
      </c>
      <c r="C216" s="82">
        <v>66846</v>
      </c>
      <c r="D216" s="83">
        <v>39.799999999999997</v>
      </c>
      <c r="E216" s="11"/>
      <c r="G216" s="10"/>
      <c r="H216" s="25"/>
      <c r="M216" t="s">
        <v>571</v>
      </c>
      <c r="N216" s="102">
        <v>131351.29449711801</v>
      </c>
      <c r="O216" s="102">
        <v>39.735238470832897</v>
      </c>
      <c r="P216" s="36">
        <f t="shared" si="3"/>
        <v>67850575133.842606</v>
      </c>
      <c r="Q216">
        <v>131351.29449711801</v>
      </c>
      <c r="R216" t="s">
        <v>179</v>
      </c>
      <c r="S216" s="7">
        <v>131808.66666666666</v>
      </c>
      <c r="T216" s="48">
        <v>39.866666666666667</v>
      </c>
      <c r="W216" s="48"/>
      <c r="X216" s="48"/>
      <c r="Y216" s="36"/>
      <c r="Z216" s="48"/>
      <c r="AA216" s="22"/>
    </row>
    <row r="217" spans="1:27">
      <c r="A217" s="18">
        <v>1965</v>
      </c>
      <c r="B217" s="18">
        <v>3</v>
      </c>
      <c r="C217" s="82">
        <v>67732</v>
      </c>
      <c r="D217" s="83">
        <v>40.200000000000003</v>
      </c>
      <c r="E217" s="11"/>
      <c r="G217" s="10"/>
      <c r="H217" s="25"/>
      <c r="M217" t="s">
        <v>572</v>
      </c>
      <c r="N217" s="102">
        <v>131038.313511463</v>
      </c>
      <c r="O217" s="102">
        <v>39.7695677618958</v>
      </c>
      <c r="P217" s="36">
        <f t="shared" si="3"/>
        <v>67747382151.782768</v>
      </c>
      <c r="Q217">
        <v>131038.313511463</v>
      </c>
      <c r="R217" t="s">
        <v>180</v>
      </c>
      <c r="S217" s="7">
        <v>128740.66666666667</v>
      </c>
      <c r="T217" s="48">
        <v>40.033333333333331</v>
      </c>
      <c r="W217" s="48"/>
      <c r="X217" s="48"/>
      <c r="Y217" s="36"/>
      <c r="Z217" s="48"/>
      <c r="AA217" s="22"/>
    </row>
    <row r="218" spans="1:27">
      <c r="A218" s="18">
        <v>1965</v>
      </c>
      <c r="B218" s="18">
        <v>4</v>
      </c>
      <c r="C218" s="82">
        <v>68125</v>
      </c>
      <c r="D218" s="83">
        <v>39.6</v>
      </c>
      <c r="E218" s="11">
        <v>72</v>
      </c>
      <c r="F218" t="s">
        <v>39</v>
      </c>
      <c r="G218" s="25">
        <f>IF(MIN(C218:C220)/AVERAGE(C218:C220)&lt;0.95,(3*AVERAGE(C218:C220)-MIN(C218:C220))/2,AVERAGE(C218:C220))</f>
        <v>69324</v>
      </c>
      <c r="H218" s="25">
        <f>IF(MIN(D218:D220)/AVERAGE(D218:D220)&lt;0.95,(3*AVERAGE(D218:D220)-MIN(D218:D220))/2,AVERAGE(D218:D220))</f>
        <v>40.533333333333331</v>
      </c>
      <c r="M218" t="s">
        <v>573</v>
      </c>
      <c r="N218" s="102">
        <v>131677.834192004</v>
      </c>
      <c r="O218" s="102">
        <v>39.646221836922997</v>
      </c>
      <c r="P218" s="36">
        <f t="shared" si="3"/>
        <v>67866872129.962814</v>
      </c>
      <c r="Q218">
        <v>131677.834192004</v>
      </c>
      <c r="R218" t="s">
        <v>181</v>
      </c>
      <c r="S218" s="7">
        <v>133294</v>
      </c>
      <c r="T218" s="48">
        <v>39.5</v>
      </c>
      <c r="W218" s="48"/>
      <c r="X218" s="48"/>
      <c r="Y218" s="36"/>
      <c r="Z218" s="48"/>
      <c r="AA218" s="22"/>
    </row>
    <row r="219" spans="1:27">
      <c r="A219" s="18">
        <v>1965</v>
      </c>
      <c r="B219" s="18">
        <v>5</v>
      </c>
      <c r="C219" s="82">
        <v>70005</v>
      </c>
      <c r="D219" s="83">
        <v>40.9</v>
      </c>
      <c r="E219" s="11"/>
      <c r="G219" s="10"/>
      <c r="H219" s="25"/>
      <c r="M219" t="s">
        <v>574</v>
      </c>
      <c r="N219" s="102">
        <v>131737.656971194</v>
      </c>
      <c r="O219" s="102">
        <v>39.428092995849703</v>
      </c>
      <c r="P219" s="36">
        <f t="shared" si="3"/>
        <v>67524139671.502594</v>
      </c>
      <c r="Q219">
        <v>131737.656971194</v>
      </c>
      <c r="R219" t="s">
        <v>182</v>
      </c>
      <c r="S219" s="7">
        <v>131976.33333333334</v>
      </c>
      <c r="T219" s="48">
        <v>39.200000000000003</v>
      </c>
      <c r="W219" s="48"/>
      <c r="X219" s="48"/>
      <c r="Y219" s="36"/>
      <c r="Z219" s="48"/>
      <c r="AA219" s="22"/>
    </row>
    <row r="220" spans="1:27">
      <c r="A220" s="18">
        <v>1965</v>
      </c>
      <c r="B220" s="18">
        <v>6</v>
      </c>
      <c r="C220" s="82">
        <v>69842</v>
      </c>
      <c r="D220" s="83">
        <v>41.1</v>
      </c>
      <c r="E220" s="11"/>
      <c r="G220" s="10"/>
      <c r="H220" s="25"/>
      <c r="M220" t="s">
        <v>575</v>
      </c>
      <c r="N220" s="102">
        <v>131124.628259219</v>
      </c>
      <c r="O220" s="102">
        <v>39.241899131530602</v>
      </c>
      <c r="P220" s="36">
        <f t="shared" si="3"/>
        <v>66892532665.500343</v>
      </c>
      <c r="Q220">
        <v>131124.628259219</v>
      </c>
      <c r="R220" t="s">
        <v>183</v>
      </c>
      <c r="S220" s="7">
        <v>131477.33333333334</v>
      </c>
      <c r="T220" s="48">
        <v>39.366666666666667</v>
      </c>
      <c r="W220" s="48"/>
      <c r="X220" s="48"/>
      <c r="Y220" s="36"/>
      <c r="Z220" s="48"/>
      <c r="AA220" s="22"/>
    </row>
    <row r="221" spans="1:27">
      <c r="A221" s="18">
        <v>1965</v>
      </c>
      <c r="B221" s="18">
        <v>7</v>
      </c>
      <c r="C221" s="82">
        <v>66823</v>
      </c>
      <c r="D221" s="83">
        <v>41.3</v>
      </c>
      <c r="E221" s="11">
        <v>73</v>
      </c>
      <c r="F221" t="s">
        <v>40</v>
      </c>
      <c r="G221" s="25">
        <f>IF(MIN(C221:C223)/AVERAGE(C221:C223)&lt;0.95,(3*AVERAGE(C221:C223)-MIN(C221:C223))/2,AVERAGE(C221:C223))</f>
        <v>67587.333333333328</v>
      </c>
      <c r="H221" s="25">
        <f>IF(MIN(D221:D223)/AVERAGE(D221:D223)&lt;0.95,(3*AVERAGE(D221:D223)-MIN(D221:D223))/2,AVERAGE(D221:D223))</f>
        <v>41.233333333333327</v>
      </c>
      <c r="M221" t="s">
        <v>576</v>
      </c>
      <c r="N221" s="102">
        <v>131442.91308234699</v>
      </c>
      <c r="O221" s="102">
        <v>39.172160696248902</v>
      </c>
      <c r="P221" s="36">
        <f t="shared" si="3"/>
        <v>66935737877.38205</v>
      </c>
      <c r="Q221">
        <v>131442.91308234699</v>
      </c>
      <c r="R221" t="s">
        <v>184</v>
      </c>
      <c r="S221" s="7">
        <v>129312</v>
      </c>
      <c r="T221" s="48">
        <v>39.4</v>
      </c>
      <c r="W221" s="48"/>
      <c r="X221" s="48"/>
      <c r="Y221" s="36"/>
      <c r="Z221" s="48"/>
      <c r="AA221" s="22"/>
    </row>
    <row r="222" spans="1:27">
      <c r="A222" s="18">
        <v>1965</v>
      </c>
      <c r="B222" s="18">
        <v>8</v>
      </c>
      <c r="C222" s="82">
        <v>66482</v>
      </c>
      <c r="D222" s="83">
        <v>41.4</v>
      </c>
      <c r="E222" s="11"/>
      <c r="G222" s="10"/>
      <c r="H222" s="25"/>
      <c r="M222" t="s">
        <v>577</v>
      </c>
      <c r="N222" s="102">
        <v>130854.972564007</v>
      </c>
      <c r="O222" s="102">
        <v>39.138845305495003</v>
      </c>
      <c r="P222" s="36">
        <f t="shared" si="3"/>
        <v>66579662872.28701</v>
      </c>
      <c r="Q222">
        <v>130854.972564007</v>
      </c>
      <c r="R222" t="s">
        <v>185</v>
      </c>
      <c r="S222" s="7">
        <v>132444</v>
      </c>
      <c r="T222" s="48">
        <v>39</v>
      </c>
      <c r="W222" s="48"/>
      <c r="X222" s="48"/>
      <c r="Y222" s="36"/>
      <c r="Z222" s="48"/>
      <c r="AA222" s="22"/>
    </row>
    <row r="223" spans="1:27">
      <c r="A223" s="18">
        <v>1965</v>
      </c>
      <c r="B223" s="18">
        <v>9</v>
      </c>
      <c r="C223" s="82">
        <v>69457</v>
      </c>
      <c r="D223" s="83">
        <v>41</v>
      </c>
      <c r="E223" s="11"/>
      <c r="G223" s="10"/>
      <c r="H223" s="25"/>
      <c r="M223" t="s">
        <v>578</v>
      </c>
      <c r="N223" s="102">
        <v>130491.809026534</v>
      </c>
      <c r="O223" s="102">
        <v>39.204374429122602</v>
      </c>
      <c r="P223" s="36">
        <f t="shared" si="3"/>
        <v>66506046633.127396</v>
      </c>
      <c r="Q223">
        <v>130491.809026534</v>
      </c>
      <c r="R223" t="s">
        <v>186</v>
      </c>
      <c r="S223" s="7">
        <v>130647.33333333333</v>
      </c>
      <c r="T223" s="48">
        <v>39</v>
      </c>
      <c r="W223" s="48"/>
      <c r="X223" s="48"/>
      <c r="Y223" s="36"/>
      <c r="Z223" s="48"/>
      <c r="AA223" s="22"/>
    </row>
    <row r="224" spans="1:27">
      <c r="A224" s="18">
        <v>1965</v>
      </c>
      <c r="B224" s="18">
        <v>10</v>
      </c>
      <c r="C224" s="82">
        <v>70649</v>
      </c>
      <c r="D224" s="83">
        <v>40.6</v>
      </c>
      <c r="E224" s="11">
        <v>74</v>
      </c>
      <c r="F224" t="s">
        <v>41</v>
      </c>
      <c r="G224" s="25">
        <f>IF(MIN(C224:C226)/AVERAGE(C224:C226)&lt;0.95,(3*AVERAGE(C224:C226)-MIN(C224:C226))/2,AVERAGE(C224:C226))</f>
        <v>70634.333333333328</v>
      </c>
      <c r="H224" s="25">
        <f>IF(MIN(D224:D226)/AVERAGE(D224:D226)&lt;0.95,(3*AVERAGE(D224:D226)-MIN(D224:D226))/2,AVERAGE(D224:D226))</f>
        <v>40.233333333333341</v>
      </c>
      <c r="M224" t="s">
        <v>187</v>
      </c>
      <c r="N224" s="102">
        <v>131057.125583826</v>
      </c>
      <c r="O224" s="102">
        <v>39.245697633369304</v>
      </c>
      <c r="P224" s="36">
        <f t="shared" si="3"/>
        <v>66864568203.697464</v>
      </c>
      <c r="Q224">
        <v>131057.125583826</v>
      </c>
      <c r="R224" t="s">
        <v>187</v>
      </c>
      <c r="S224" s="7">
        <v>131333.33333333334</v>
      </c>
      <c r="T224" s="48">
        <v>39.366666666666667</v>
      </c>
      <c r="W224" s="48"/>
      <c r="X224" s="48"/>
      <c r="Y224" s="36"/>
      <c r="Z224" s="48"/>
    </row>
    <row r="225" spans="1:26">
      <c r="A225" s="18">
        <v>1965</v>
      </c>
      <c r="B225" s="18">
        <v>11</v>
      </c>
      <c r="C225" s="82">
        <v>70525</v>
      </c>
      <c r="D225" s="83">
        <v>39.700000000000003</v>
      </c>
      <c r="E225" s="11"/>
      <c r="G225" s="10"/>
      <c r="H225" s="25"/>
      <c r="M225" t="s">
        <v>579</v>
      </c>
      <c r="N225" s="102">
        <v>131384.264201916</v>
      </c>
      <c r="O225" s="102">
        <v>39.122305579793903</v>
      </c>
      <c r="P225" s="36">
        <f t="shared" si="3"/>
        <v>66820719322.288559</v>
      </c>
      <c r="Q225">
        <v>131384.264201916</v>
      </c>
      <c r="R225" t="s">
        <v>188</v>
      </c>
      <c r="S225" s="7">
        <v>129397</v>
      </c>
      <c r="T225" s="48">
        <v>39.333333333333336</v>
      </c>
      <c r="W225" s="48"/>
      <c r="X225" s="48"/>
      <c r="Y225" s="36"/>
      <c r="Z225" s="48"/>
    </row>
    <row r="226" spans="1:26">
      <c r="A226" s="18">
        <v>1965</v>
      </c>
      <c r="B226" s="18">
        <v>12</v>
      </c>
      <c r="C226" s="82">
        <v>70729</v>
      </c>
      <c r="D226" s="83">
        <v>40.4</v>
      </c>
      <c r="E226" s="11"/>
      <c r="G226" s="10"/>
      <c r="H226" s="25"/>
      <c r="M226" t="s">
        <v>189</v>
      </c>
      <c r="N226" s="102">
        <v>131341.88223621499</v>
      </c>
      <c r="O226" s="102">
        <v>39.065082386111001</v>
      </c>
      <c r="P226" s="36">
        <f t="shared" si="3"/>
        <v>66701458853.960159</v>
      </c>
      <c r="Q226">
        <v>131341.88223621499</v>
      </c>
      <c r="R226" t="s">
        <v>189</v>
      </c>
      <c r="S226" s="7">
        <v>132987</v>
      </c>
      <c r="T226" s="48">
        <v>38.93333333333333</v>
      </c>
      <c r="W226" s="48"/>
      <c r="X226" s="48"/>
      <c r="Y226" s="36"/>
      <c r="Z226" s="48"/>
    </row>
    <row r="227" spans="1:26">
      <c r="A227" s="18">
        <v>1966</v>
      </c>
      <c r="B227" s="18">
        <v>1</v>
      </c>
      <c r="C227" s="82">
        <v>68761</v>
      </c>
      <c r="D227" s="83">
        <v>39.9</v>
      </c>
      <c r="E227" s="11">
        <v>75</v>
      </c>
      <c r="F227" t="s">
        <v>42</v>
      </c>
      <c r="G227" s="25">
        <f>IF(MIN(C227:C229)/AVERAGE(C227:C229)&lt;0.95,(3*AVERAGE(C227:C229)-MIN(C227:C229))/2,AVERAGE(C227:C229))</f>
        <v>69130.333333333328</v>
      </c>
      <c r="H227" s="25">
        <f>IF(MIN(D227:D229)/AVERAGE(D227:D229)&lt;0.95,(3*AVERAGE(D227:D229)-MIN(D227:D229))/2,AVERAGE(D227:D229))</f>
        <v>40.033333333333331</v>
      </c>
      <c r="M227" t="s">
        <v>580</v>
      </c>
      <c r="N227" s="102">
        <v>132011.473197691</v>
      </c>
      <c r="O227" s="102">
        <v>39.013835605015103</v>
      </c>
      <c r="P227" s="36">
        <f t="shared" si="3"/>
        <v>66953560873.037468</v>
      </c>
      <c r="Q227">
        <v>132011.473197691</v>
      </c>
      <c r="R227" t="s">
        <v>190</v>
      </c>
      <c r="S227" s="7">
        <v>132041.66666666666</v>
      </c>
      <c r="T227" s="48">
        <v>38.833333333333336</v>
      </c>
      <c r="W227" s="48"/>
      <c r="X227" s="48"/>
      <c r="Y227" s="36"/>
      <c r="Z227" s="48"/>
    </row>
    <row r="228" spans="1:26">
      <c r="A228" s="18">
        <v>1966</v>
      </c>
      <c r="B228" s="18">
        <v>2</v>
      </c>
      <c r="C228" s="82">
        <v>68994</v>
      </c>
      <c r="D228" s="83">
        <v>39.9</v>
      </c>
      <c r="E228" s="11"/>
      <c r="G228" s="10"/>
      <c r="H228" s="25"/>
      <c r="M228" t="s">
        <v>191</v>
      </c>
      <c r="N228" s="102">
        <v>132328.31002274901</v>
      </c>
      <c r="O228" s="102">
        <v>39.0154837209314</v>
      </c>
      <c r="P228" s="36">
        <f t="shared" si="3"/>
        <v>67117089331.642059</v>
      </c>
      <c r="Q228">
        <v>132328.31002274901</v>
      </c>
      <c r="R228" t="s">
        <v>191</v>
      </c>
      <c r="S228" s="7">
        <v>132564.66666666666</v>
      </c>
      <c r="T228" s="48">
        <v>39.133333333333333</v>
      </c>
      <c r="W228" s="48"/>
      <c r="X228" s="48"/>
      <c r="Y228" s="36"/>
      <c r="Z228" s="48"/>
    </row>
    <row r="229" spans="1:26">
      <c r="A229" s="18">
        <v>1966</v>
      </c>
      <c r="B229" s="18">
        <v>3</v>
      </c>
      <c r="C229" s="82">
        <v>69636</v>
      </c>
      <c r="D229" s="83">
        <v>40.299999999999997</v>
      </c>
      <c r="E229" s="11"/>
      <c r="G229" s="10"/>
      <c r="H229" s="25"/>
      <c r="M229" t="s">
        <v>200</v>
      </c>
      <c r="N229" s="102">
        <v>131775.319886607</v>
      </c>
      <c r="O229" s="102">
        <v>39.036785896211498</v>
      </c>
      <c r="P229" s="36">
        <f t="shared" si="3"/>
        <v>66873104334.637367</v>
      </c>
      <c r="Q229">
        <v>131775.319886607</v>
      </c>
      <c r="R229" t="s">
        <v>200</v>
      </c>
      <c r="S229" s="7">
        <v>129866.33333333333</v>
      </c>
      <c r="T229" s="48">
        <v>39.233333333333341</v>
      </c>
      <c r="W229" s="48"/>
      <c r="X229" s="48"/>
      <c r="Y229" s="36"/>
      <c r="Z229" s="48"/>
    </row>
    <row r="230" spans="1:26">
      <c r="A230" s="18">
        <v>1966</v>
      </c>
      <c r="B230" s="18">
        <v>4</v>
      </c>
      <c r="C230" s="82">
        <v>70115</v>
      </c>
      <c r="D230" s="83">
        <v>40.299999999999997</v>
      </c>
      <c r="E230" s="11">
        <v>76</v>
      </c>
      <c r="F230" t="s">
        <v>43</v>
      </c>
      <c r="G230" s="25">
        <f>IF(MIN(C230:C232)/AVERAGE(C230:C232)&lt;0.95,(3*AVERAGE(C230:C232)-MIN(C230:C232))/2,AVERAGE(C230:C232))</f>
        <v>70971</v>
      </c>
      <c r="H230" s="25">
        <f>IF(MIN(D230:D232)/AVERAGE(D230:D232)&lt;0.95,(3*AVERAGE(D230:D232)-MIN(D230:D232))/2,AVERAGE(D230:D232))</f>
        <v>40.666666666666664</v>
      </c>
      <c r="M230" t="s">
        <v>201</v>
      </c>
      <c r="N230" s="102">
        <v>132835.14730674299</v>
      </c>
      <c r="O230" s="102">
        <v>39.021046385347098</v>
      </c>
      <c r="P230" s="36">
        <f t="shared" si="3"/>
        <v>67383763780.590836</v>
      </c>
      <c r="Q230">
        <v>132835.14730674299</v>
      </c>
      <c r="R230" t="s">
        <v>201</v>
      </c>
      <c r="S230" s="7">
        <v>134594</v>
      </c>
      <c r="T230" s="48">
        <v>38.9</v>
      </c>
      <c r="W230" s="48"/>
      <c r="X230" s="48"/>
      <c r="Y230" s="36"/>
      <c r="Z230" s="48"/>
    </row>
    <row r="231" spans="1:26">
      <c r="A231" s="18">
        <v>1966</v>
      </c>
      <c r="B231" s="18">
        <v>5</v>
      </c>
      <c r="C231" s="82">
        <v>71349</v>
      </c>
      <c r="D231" s="83">
        <v>40.4</v>
      </c>
      <c r="E231" s="11"/>
      <c r="G231" s="10"/>
      <c r="H231" s="25"/>
      <c r="M231" t="s">
        <v>204</v>
      </c>
      <c r="N231" s="102">
        <v>133112.78737109</v>
      </c>
      <c r="O231" s="102">
        <v>39.150994545483002</v>
      </c>
      <c r="P231" s="36">
        <f t="shared" si="3"/>
        <v>67749474159.894585</v>
      </c>
      <c r="Q231">
        <v>133112.78737109</v>
      </c>
      <c r="R231" t="s">
        <v>204</v>
      </c>
      <c r="S231" s="7">
        <v>133014</v>
      </c>
      <c r="T231" s="48">
        <v>38.966666666666669</v>
      </c>
      <c r="W231" s="48"/>
      <c r="X231" s="48"/>
      <c r="Y231" s="36"/>
      <c r="Z231" s="48"/>
    </row>
    <row r="232" spans="1:26">
      <c r="A232" s="18">
        <v>1966</v>
      </c>
      <c r="B232" s="18">
        <v>6</v>
      </c>
      <c r="C232" s="82">
        <v>71449</v>
      </c>
      <c r="D232" s="83">
        <v>41.3</v>
      </c>
      <c r="E232" s="11"/>
      <c r="G232" s="10"/>
      <c r="H232" s="25"/>
      <c r="M232" t="s">
        <v>205</v>
      </c>
      <c r="N232" s="102">
        <v>133291.66314019199</v>
      </c>
      <c r="O232" s="102">
        <v>39.022233217856098</v>
      </c>
      <c r="P232" s="36">
        <f t="shared" si="3"/>
        <v>67617398745.682297</v>
      </c>
      <c r="Q232">
        <v>133291.66314019199</v>
      </c>
      <c r="R232" t="s">
        <v>205</v>
      </c>
      <c r="S232" s="7">
        <v>133481.33333333334</v>
      </c>
      <c r="T232" s="48">
        <v>39.133333333333333</v>
      </c>
      <c r="W232" s="48"/>
      <c r="X232" s="48"/>
      <c r="Y232" s="36"/>
      <c r="Z232" s="48"/>
    </row>
    <row r="233" spans="1:26">
      <c r="A233" s="18">
        <v>1966</v>
      </c>
      <c r="B233" s="18">
        <v>7</v>
      </c>
      <c r="C233" s="82">
        <v>68359</v>
      </c>
      <c r="D233" s="83">
        <v>41.4</v>
      </c>
      <c r="E233" s="11">
        <v>77</v>
      </c>
      <c r="F233" t="s">
        <v>44</v>
      </c>
      <c r="G233" s="25">
        <f>IF(MIN(C233:C235)/AVERAGE(C233:C235)&lt;0.95,(3*AVERAGE(C233:C235)-MIN(C233:C235))/2,AVERAGE(C233:C235))</f>
        <v>69421</v>
      </c>
      <c r="H233" s="25">
        <f>IF(MIN(D233:D235)/AVERAGE(D233:D235)&lt;0.95,(3*AVERAGE(D233:D235)-MIN(D233:D235))/2,AVERAGE(D233:D235))</f>
        <v>41.166666666666664</v>
      </c>
      <c r="M233" t="s">
        <v>206</v>
      </c>
      <c r="N233" s="102">
        <v>134029.320719982</v>
      </c>
      <c r="O233" s="102">
        <v>38.9867315467731</v>
      </c>
      <c r="P233" s="36">
        <f t="shared" si="3"/>
        <v>67929746901.981804</v>
      </c>
      <c r="Q233">
        <v>134029.320719982</v>
      </c>
      <c r="R233" t="s">
        <v>206</v>
      </c>
      <c r="S233" s="7">
        <v>132162.66666666666</v>
      </c>
      <c r="T233" s="48">
        <v>39.166666666666671</v>
      </c>
      <c r="W233" s="48"/>
      <c r="X233" s="48"/>
      <c r="Y233" s="36"/>
      <c r="Z233" s="48"/>
    </row>
    <row r="234" spans="1:26">
      <c r="A234" s="18">
        <v>1966</v>
      </c>
      <c r="B234" s="18">
        <v>8</v>
      </c>
      <c r="C234" s="82">
        <v>68651</v>
      </c>
      <c r="D234" s="83">
        <v>41.3</v>
      </c>
      <c r="E234" s="11"/>
      <c r="G234" s="10"/>
      <c r="H234" s="25"/>
      <c r="M234" t="s">
        <v>207</v>
      </c>
      <c r="N234" s="102">
        <v>134546.07314905699</v>
      </c>
      <c r="O234" s="102">
        <v>39.0730947182807</v>
      </c>
      <c r="P234" s="36">
        <f t="shared" si="3"/>
        <v>68342708981.63575</v>
      </c>
      <c r="Q234">
        <v>134546.07314905699</v>
      </c>
      <c r="R234" t="s">
        <v>207</v>
      </c>
      <c r="S234" s="7">
        <v>136423</v>
      </c>
      <c r="T234" s="48">
        <v>38.966666666666669</v>
      </c>
      <c r="W234" s="48"/>
      <c r="X234" s="48"/>
      <c r="Y234" s="36"/>
      <c r="Z234" s="48"/>
    </row>
    <row r="235" spans="1:26">
      <c r="A235" s="18">
        <v>1966</v>
      </c>
      <c r="B235" s="18">
        <v>9</v>
      </c>
      <c r="C235" s="82">
        <v>71253</v>
      </c>
      <c r="D235" s="83">
        <v>40.799999999999997</v>
      </c>
      <c r="E235" s="11"/>
      <c r="G235" s="10"/>
      <c r="H235" s="25"/>
      <c r="M235" t="s">
        <v>208</v>
      </c>
      <c r="N235" s="102">
        <v>135005.06149891499</v>
      </c>
      <c r="O235" s="102">
        <v>39.116237995239501</v>
      </c>
      <c r="P235" s="36">
        <f t="shared" si="3"/>
        <v>68651571509.995552</v>
      </c>
      <c r="Q235">
        <v>135005.06149891499</v>
      </c>
      <c r="R235" t="s">
        <v>208</v>
      </c>
      <c r="S235" s="7">
        <v>134789.33333333334</v>
      </c>
      <c r="T235" s="48">
        <v>38.93333333333333</v>
      </c>
      <c r="W235" s="48"/>
      <c r="X235" s="48"/>
      <c r="Y235" s="36"/>
      <c r="Z235" s="48"/>
    </row>
    <row r="236" spans="1:26">
      <c r="A236" s="18">
        <v>1966</v>
      </c>
      <c r="B236" s="18">
        <v>10</v>
      </c>
      <c r="C236" s="82">
        <v>72114</v>
      </c>
      <c r="D236" s="83">
        <v>40.4</v>
      </c>
      <c r="E236" s="11">
        <v>78</v>
      </c>
      <c r="F236" t="s">
        <v>45</v>
      </c>
      <c r="G236" s="25">
        <f>IF(MIN(C236:C238)/AVERAGE(C236:C238)&lt;0.95,(3*AVERAGE(C236:C238)-MIN(C236:C238))/2,AVERAGE(C236:C238))</f>
        <v>72291</v>
      </c>
      <c r="H236" s="25">
        <f>IF(MIN(D236:D238)/AVERAGE(D236:D238)&lt;0.95,(3*AVERAGE(D236:D238)-MIN(D236:D238))/2,AVERAGE(D236:D238))</f>
        <v>39.800000000000004</v>
      </c>
      <c r="M236" t="s">
        <v>209</v>
      </c>
      <c r="N236" s="102">
        <v>136143.857183485</v>
      </c>
      <c r="O236" s="102">
        <v>39.167115597044699</v>
      </c>
      <c r="P236" s="36">
        <f t="shared" si="3"/>
        <v>69320708497.730316</v>
      </c>
      <c r="Q236">
        <v>136143.857183485</v>
      </c>
      <c r="R236" t="s">
        <v>209</v>
      </c>
      <c r="S236" s="7">
        <v>136291.66666666666</v>
      </c>
      <c r="T236" s="48">
        <v>39.266666666666673</v>
      </c>
      <c r="W236" s="48"/>
      <c r="X236" s="48"/>
      <c r="Y236" s="36"/>
      <c r="Z236" s="48"/>
    </row>
    <row r="237" spans="1:26">
      <c r="A237" s="18">
        <v>1966</v>
      </c>
      <c r="B237" s="18">
        <v>11</v>
      </c>
      <c r="C237" s="82">
        <v>72558</v>
      </c>
      <c r="D237" s="83">
        <v>39</v>
      </c>
      <c r="E237" s="11"/>
      <c r="G237" s="10"/>
      <c r="H237" s="25"/>
      <c r="M237" t="s">
        <v>211</v>
      </c>
      <c r="N237" s="102">
        <v>136670.39098215001</v>
      </c>
      <c r="O237" s="102">
        <v>39.219777168298997</v>
      </c>
      <c r="P237" s="36">
        <f t="shared" si="3"/>
        <v>69682369637.71492</v>
      </c>
      <c r="Q237">
        <v>136670.39098215001</v>
      </c>
      <c r="R237" t="s">
        <v>211</v>
      </c>
      <c r="S237" s="7">
        <v>134840.33333333334</v>
      </c>
      <c r="T237" s="48">
        <v>39.4</v>
      </c>
      <c r="W237" s="48"/>
      <c r="X237" s="48"/>
      <c r="Y237" s="36"/>
      <c r="Z237" s="48"/>
    </row>
    <row r="238" spans="1:26">
      <c r="A238" s="18">
        <v>1966</v>
      </c>
      <c r="B238" s="18">
        <v>12</v>
      </c>
      <c r="C238" s="82">
        <v>72201</v>
      </c>
      <c r="D238" s="83">
        <v>40</v>
      </c>
      <c r="E238" s="11"/>
      <c r="G238" s="10"/>
      <c r="H238" s="25"/>
      <c r="M238" t="s">
        <v>212</v>
      </c>
      <c r="N238" s="102">
        <v>136977.122208163</v>
      </c>
      <c r="O238" s="102">
        <v>39.156798712788898</v>
      </c>
      <c r="P238" s="36">
        <f t="shared" si="3"/>
        <v>69726612833.307617</v>
      </c>
      <c r="Q238">
        <v>136977.122208163</v>
      </c>
      <c r="R238" t="s">
        <v>212</v>
      </c>
      <c r="S238" s="7">
        <v>138951</v>
      </c>
      <c r="T238" s="48">
        <v>39.06666666666667</v>
      </c>
      <c r="W238" s="48"/>
      <c r="X238" s="48"/>
      <c r="Y238" s="36"/>
      <c r="Z238" s="48"/>
    </row>
    <row r="239" spans="1:26">
      <c r="A239" s="18">
        <v>1967</v>
      </c>
      <c r="B239" s="18">
        <v>1</v>
      </c>
      <c r="C239" s="82">
        <v>69730</v>
      </c>
      <c r="D239" s="83">
        <v>40</v>
      </c>
      <c r="E239" s="11">
        <v>79</v>
      </c>
      <c r="F239" t="s">
        <v>46</v>
      </c>
      <c r="G239" s="25">
        <f>IF(MIN(C239:C241)/AVERAGE(C239:C241)&lt;0.95,(3*AVERAGE(C239:C241)-MIN(C239:C241))/2,AVERAGE(C239:C241))</f>
        <v>69929</v>
      </c>
      <c r="H239" s="25">
        <f>IF(MIN(D239:D241)/AVERAGE(D239:D241)&lt;0.95,(3*AVERAGE(D239:D241)-MIN(D239:D241))/2,AVERAGE(D239:D241))</f>
        <v>39.833333333333336</v>
      </c>
      <c r="M239" t="s">
        <v>213</v>
      </c>
      <c r="N239" s="102">
        <v>137640.186750066</v>
      </c>
      <c r="O239" s="102">
        <v>39.229325534710398</v>
      </c>
      <c r="P239" s="36">
        <f t="shared" si="3"/>
        <v>70193912004.796722</v>
      </c>
      <c r="Q239">
        <v>137640.186750066</v>
      </c>
      <c r="R239" t="s">
        <v>213</v>
      </c>
      <c r="S239" s="7">
        <v>137330</v>
      </c>
      <c r="T239" s="48">
        <v>39.033333333333331</v>
      </c>
      <c r="W239" s="48"/>
      <c r="X239" s="48"/>
      <c r="Y239" s="36"/>
      <c r="Z239" s="48"/>
    </row>
    <row r="240" spans="1:26">
      <c r="A240" s="18">
        <v>1967</v>
      </c>
      <c r="B240" s="18">
        <v>2</v>
      </c>
      <c r="C240" s="82">
        <v>70010</v>
      </c>
      <c r="D240" s="83">
        <v>39.6</v>
      </c>
      <c r="E240" s="11"/>
      <c r="G240" s="10"/>
      <c r="H240" s="25"/>
      <c r="M240" t="s">
        <v>214</v>
      </c>
      <c r="N240" s="102">
        <v>138090.302283959</v>
      </c>
      <c r="O240" s="102">
        <v>39.0235895053194</v>
      </c>
      <c r="P240" s="36">
        <f t="shared" si="3"/>
        <v>70054130522.930923</v>
      </c>
      <c r="Q240">
        <v>138090.302283959</v>
      </c>
      <c r="R240" t="s">
        <v>214</v>
      </c>
      <c r="S240" s="7">
        <v>138216</v>
      </c>
      <c r="T240" s="48">
        <v>39.133333333333333</v>
      </c>
      <c r="W240" s="48"/>
      <c r="X240" s="48"/>
      <c r="Y240" s="36"/>
      <c r="Z240" s="48"/>
    </row>
    <row r="241" spans="1:27">
      <c r="A241" s="18">
        <v>1967</v>
      </c>
      <c r="B241" s="18">
        <v>3</v>
      </c>
      <c r="C241" s="82">
        <v>70047</v>
      </c>
      <c r="D241" s="83">
        <v>39.9</v>
      </c>
      <c r="E241" s="11"/>
      <c r="G241" s="10"/>
      <c r="H241" s="25"/>
      <c r="M241" t="s">
        <v>215</v>
      </c>
      <c r="N241" s="102">
        <v>139037.85982963999</v>
      </c>
      <c r="O241" s="102">
        <v>39.352772583349697</v>
      </c>
      <c r="P241" s="36">
        <f t="shared" si="3"/>
        <v>71129828618.569168</v>
      </c>
      <c r="Q241">
        <v>139037.85982963999</v>
      </c>
      <c r="R241" t="s">
        <v>215</v>
      </c>
      <c r="S241" s="7">
        <v>137228.33333333334</v>
      </c>
      <c r="T241" s="48">
        <v>39.533333333333339</v>
      </c>
      <c r="W241" s="48"/>
      <c r="X241" s="48"/>
      <c r="Y241" s="36"/>
      <c r="Z241" s="48"/>
    </row>
    <row r="242" spans="1:27">
      <c r="A242" s="18">
        <v>1967</v>
      </c>
      <c r="B242" s="18">
        <v>4</v>
      </c>
      <c r="C242" s="82">
        <v>71038</v>
      </c>
      <c r="D242" s="83">
        <v>40.1</v>
      </c>
      <c r="E242" s="11">
        <v>80</v>
      </c>
      <c r="F242" t="s">
        <v>47</v>
      </c>
      <c r="G242" s="25">
        <f>IF(MIN(C242:C244)/AVERAGE(C242:C244)&lt;0.95,(3*AVERAGE(C242:C244)-MIN(C242:C244))/2,AVERAGE(C242:C244))</f>
        <v>70813.666666666672</v>
      </c>
      <c r="H242" s="25">
        <f>IF(MIN(D242:D244)/AVERAGE(D242:D244)&lt;0.95,(3*AVERAGE(D242:D244)-MIN(D242:D244))/2,AVERAGE(D242:D244))</f>
        <v>40.366666666666667</v>
      </c>
      <c r="M242" t="s">
        <v>216</v>
      </c>
      <c r="N242" s="102">
        <v>139886.62641065699</v>
      </c>
      <c r="O242" s="102">
        <v>39.280828481721301</v>
      </c>
      <c r="P242" s="36">
        <f t="shared" si="3"/>
        <v>71433213526.007339</v>
      </c>
      <c r="Q242">
        <v>139886.62641065699</v>
      </c>
      <c r="R242" t="s">
        <v>216</v>
      </c>
      <c r="S242" s="7">
        <v>141948</v>
      </c>
      <c r="T242" s="48">
        <v>39.199999999999996</v>
      </c>
      <c r="W242" s="48"/>
      <c r="X242" s="48"/>
      <c r="Y242" s="36"/>
      <c r="Z242" s="48"/>
    </row>
    <row r="243" spans="1:27">
      <c r="A243" s="18">
        <v>1967</v>
      </c>
      <c r="B243" s="18">
        <v>5</v>
      </c>
      <c r="C243" s="82">
        <v>71152</v>
      </c>
      <c r="D243" s="83">
        <v>40.200000000000003</v>
      </c>
      <c r="E243" s="11"/>
      <c r="G243" s="10"/>
      <c r="H243" s="25"/>
      <c r="M243" t="s">
        <v>307</v>
      </c>
      <c r="N243" s="102">
        <v>140198.10830382101</v>
      </c>
      <c r="O243" s="102">
        <v>39.110024564708702</v>
      </c>
      <c r="P243" s="36">
        <f t="shared" ref="P243:P262" si="4">N243*O243*52/4*1000</f>
        <v>71280968975.945694</v>
      </c>
      <c r="Q243">
        <v>140198.10830382101</v>
      </c>
      <c r="R243" t="s">
        <v>307</v>
      </c>
      <c r="S243" s="7">
        <v>139782.33333333334</v>
      </c>
      <c r="T243" s="48">
        <v>38.9</v>
      </c>
      <c r="W243" s="48"/>
      <c r="X243" s="48"/>
      <c r="Y243" s="36"/>
      <c r="Z243" s="48"/>
    </row>
    <row r="244" spans="1:27">
      <c r="A244" s="18">
        <v>1967</v>
      </c>
      <c r="B244" s="18">
        <v>6</v>
      </c>
      <c r="C244" s="82">
        <v>70251</v>
      </c>
      <c r="D244" s="83">
        <v>40.799999999999997</v>
      </c>
      <c r="E244" s="11"/>
      <c r="G244" s="10"/>
      <c r="H244" s="25"/>
      <c r="M244" t="s">
        <v>330</v>
      </c>
      <c r="N244" s="102">
        <v>140009.45326468899</v>
      </c>
      <c r="O244" s="102">
        <v>39.107688645472699</v>
      </c>
      <c r="P244" s="36">
        <f t="shared" si="4"/>
        <v>71180799374.07814</v>
      </c>
      <c r="Q244">
        <v>140009.45326468899</v>
      </c>
      <c r="R244" t="s">
        <v>330</v>
      </c>
      <c r="S244" s="7">
        <v>140187.66666666666</v>
      </c>
      <c r="T244" s="48">
        <v>39.233333333333334</v>
      </c>
      <c r="W244" s="48"/>
      <c r="X244" s="48"/>
      <c r="Y244" s="36"/>
      <c r="Z244" s="48"/>
    </row>
    <row r="245" spans="1:27">
      <c r="A245" s="18">
        <v>1967</v>
      </c>
      <c r="B245" s="18">
        <v>7</v>
      </c>
      <c r="C245" s="82">
        <v>67228</v>
      </c>
      <c r="D245" s="83">
        <v>41.2</v>
      </c>
      <c r="E245" s="11">
        <v>81</v>
      </c>
      <c r="F245" t="s">
        <v>48</v>
      </c>
      <c r="G245" s="25">
        <f>IF(MIN(C245:C247)/AVERAGE(C245:C247)&lt;0.95,(3*AVERAGE(C245:C247)-MIN(C245:C247))/2,AVERAGE(C245:C247))</f>
        <v>68793.333333333328</v>
      </c>
      <c r="H245" s="25">
        <f>IF(MIN(D245:D247)/AVERAGE(D245:D247)&lt;0.95,(3*AVERAGE(D245:D247)-MIN(D245:D247))/2,AVERAGE(D245:D247))</f>
        <v>41.166666666666664</v>
      </c>
      <c r="M245" t="s">
        <v>331</v>
      </c>
      <c r="N245" s="102">
        <v>140502.59136971901</v>
      </c>
      <c r="O245" s="102">
        <v>39.161268296932803</v>
      </c>
      <c r="P245" s="36">
        <f t="shared" si="4"/>
        <v>71529375801.570465</v>
      </c>
      <c r="Q245">
        <v>140502.59136971901</v>
      </c>
      <c r="R245" t="s">
        <v>331</v>
      </c>
      <c r="S245" s="7">
        <v>138698</v>
      </c>
      <c r="T245" s="48">
        <v>39.333333333333336</v>
      </c>
      <c r="W245" s="48"/>
      <c r="X245" s="48"/>
      <c r="Y245" s="36"/>
      <c r="Z245" s="48"/>
    </row>
    <row r="246" spans="1:27">
      <c r="A246" s="18">
        <v>1967</v>
      </c>
      <c r="B246" s="18">
        <v>8</v>
      </c>
      <c r="C246" s="82">
        <v>67940</v>
      </c>
      <c r="D246" s="83">
        <v>41.3</v>
      </c>
      <c r="E246" s="11"/>
      <c r="G246" s="10"/>
      <c r="H246" s="25"/>
      <c r="M246" t="s">
        <v>332</v>
      </c>
      <c r="N246" s="102">
        <v>140596.64861176201</v>
      </c>
      <c r="O246" s="102">
        <v>39.251641170947003</v>
      </c>
      <c r="P246" s="36">
        <f t="shared" si="4"/>
        <v>71742439614.905884</v>
      </c>
      <c r="Q246">
        <v>140596.64861176201</v>
      </c>
      <c r="R246" t="s">
        <v>332</v>
      </c>
      <c r="S246" s="7">
        <v>142642.33333333334</v>
      </c>
      <c r="T246" s="48">
        <v>39.166666666666664</v>
      </c>
      <c r="W246" s="48"/>
      <c r="X246" s="48"/>
      <c r="Y246" s="36"/>
      <c r="Z246" s="48"/>
    </row>
    <row r="247" spans="1:27">
      <c r="A247" s="18">
        <v>1967</v>
      </c>
      <c r="B247" s="18">
        <v>9</v>
      </c>
      <c r="C247" s="82">
        <v>71212</v>
      </c>
      <c r="D247" s="83">
        <v>41</v>
      </c>
      <c r="E247" s="11"/>
      <c r="G247" s="10"/>
      <c r="H247" s="25"/>
      <c r="M247" t="s">
        <v>333</v>
      </c>
      <c r="N247" s="102">
        <v>140625.81067018499</v>
      </c>
      <c r="O247" s="102">
        <v>39.091590629972501</v>
      </c>
      <c r="P247" s="36">
        <f t="shared" si="4"/>
        <v>71464726095.44957</v>
      </c>
      <c r="Q247">
        <v>140625.81067018499</v>
      </c>
      <c r="R247" t="s">
        <v>333</v>
      </c>
      <c r="S247" s="7">
        <v>140143.66666666666</v>
      </c>
      <c r="T247" s="48">
        <v>38.866666666666667</v>
      </c>
      <c r="W247" s="48"/>
      <c r="X247" s="48"/>
      <c r="Y247" s="36"/>
      <c r="Z247" s="48"/>
    </row>
    <row r="248" spans="1:27">
      <c r="A248" s="18">
        <v>1967</v>
      </c>
      <c r="B248" s="18">
        <v>10</v>
      </c>
      <c r="C248" s="82">
        <v>72250</v>
      </c>
      <c r="D248" s="83">
        <v>40.1</v>
      </c>
      <c r="E248" s="11">
        <v>82</v>
      </c>
      <c r="F248" t="s">
        <v>49</v>
      </c>
      <c r="G248" s="25">
        <f>IF(MIN(C248:C250)/AVERAGE(C248:C250)&lt;0.95,(3*AVERAGE(C248:C250)-MIN(C248:C250))/2,AVERAGE(C248:C250))</f>
        <v>72629</v>
      </c>
      <c r="H248" s="25">
        <f>IF(MIN(D248:D250)/AVERAGE(D248:D250)&lt;0.95,(3*AVERAGE(D248:D250)-MIN(D248:D250))/2,AVERAGE(D248:D250))</f>
        <v>40.1</v>
      </c>
      <c r="M248" t="s">
        <v>334</v>
      </c>
      <c r="N248" s="102">
        <v>140523.18388050399</v>
      </c>
      <c r="O248" s="102">
        <v>39.021586712918001</v>
      </c>
      <c r="P248" s="36">
        <f t="shared" si="4"/>
        <v>71284688864.589294</v>
      </c>
      <c r="Q248">
        <v>140523.18388050399</v>
      </c>
      <c r="R248" t="s">
        <v>334</v>
      </c>
      <c r="S248" s="7">
        <v>140806</v>
      </c>
      <c r="T248" s="48">
        <v>39.166666666666671</v>
      </c>
      <c r="W248" s="48"/>
      <c r="X248" s="48"/>
      <c r="Y248" s="36"/>
      <c r="Z248" s="48"/>
    </row>
    <row r="249" spans="1:27">
      <c r="A249" s="18">
        <v>1967</v>
      </c>
      <c r="B249" s="18">
        <v>11</v>
      </c>
      <c r="C249" s="82">
        <v>72643</v>
      </c>
      <c r="D249" s="83">
        <v>40.200000000000003</v>
      </c>
      <c r="E249" s="11"/>
      <c r="G249" s="10"/>
      <c r="H249" s="25"/>
      <c r="M249" t="s">
        <v>342</v>
      </c>
      <c r="N249" s="102">
        <v>139605.76870509499</v>
      </c>
      <c r="O249" s="102">
        <v>38.914062416212403</v>
      </c>
      <c r="P249" s="36">
        <f t="shared" si="4"/>
        <v>70624158761.693924</v>
      </c>
      <c r="Q249">
        <v>139605.76870509499</v>
      </c>
      <c r="R249" t="s">
        <v>342</v>
      </c>
      <c r="S249" s="7">
        <v>137814.66666666666</v>
      </c>
      <c r="T249" s="48">
        <v>39.066666666666663</v>
      </c>
      <c r="W249" s="48"/>
      <c r="X249" s="48"/>
      <c r="Y249" s="36"/>
      <c r="Z249" s="48"/>
    </row>
    <row r="250" spans="1:27">
      <c r="A250" s="18">
        <v>1967</v>
      </c>
      <c r="B250" s="18">
        <v>12</v>
      </c>
      <c r="C250" s="82">
        <v>72994</v>
      </c>
      <c r="D250" s="83">
        <v>40</v>
      </c>
      <c r="E250" s="11"/>
      <c r="G250" s="10"/>
      <c r="H250" s="25"/>
      <c r="M250" t="s">
        <v>343</v>
      </c>
      <c r="N250" s="102">
        <v>138586.12731847999</v>
      </c>
      <c r="O250" s="102">
        <v>38.558262398604597</v>
      </c>
      <c r="P250" s="36">
        <f t="shared" si="4"/>
        <v>69467323405.380905</v>
      </c>
      <c r="Q250">
        <v>138586.12731847999</v>
      </c>
      <c r="R250" t="s">
        <v>343</v>
      </c>
      <c r="S250" s="7">
        <v>140530.33333333334</v>
      </c>
      <c r="T250" s="48">
        <v>38.466666666666669</v>
      </c>
      <c r="W250" s="48"/>
      <c r="X250" s="48"/>
      <c r="Y250" s="36"/>
      <c r="Z250" s="48"/>
      <c r="AA250" s="22"/>
    </row>
    <row r="251" spans="1:27">
      <c r="A251" s="18">
        <v>1968</v>
      </c>
      <c r="B251" s="18">
        <v>1</v>
      </c>
      <c r="C251" s="82">
        <v>69595</v>
      </c>
      <c r="D251" s="83">
        <v>39.299999999999997</v>
      </c>
      <c r="E251" s="11">
        <v>83</v>
      </c>
      <c r="F251" t="s">
        <v>50</v>
      </c>
      <c r="G251" s="25">
        <f>IF(MIN(C251:C253)/AVERAGE(C251:C253)&lt;0.95,(3*AVERAGE(C251:C253)-MIN(C251:C253))/2,AVERAGE(C251:C253))</f>
        <v>70910.333333333328</v>
      </c>
      <c r="H251" s="25">
        <f>IF(MIN(D251:D253)/AVERAGE(D251:D253)&lt;0.95,(3*AVERAGE(D251:D253)-MIN(D251:D253))/2,AVERAGE(D251:D253))</f>
        <v>39.566666666666663</v>
      </c>
      <c r="M251" t="s">
        <v>344</v>
      </c>
      <c r="N251" s="102">
        <v>136472.14617691201</v>
      </c>
      <c r="O251" s="102">
        <v>38.353405708206601</v>
      </c>
      <c r="P251" s="36">
        <f t="shared" si="4"/>
        <v>68044230672.506172</v>
      </c>
      <c r="Q251">
        <v>136472.14617691201</v>
      </c>
      <c r="R251" t="s">
        <v>344</v>
      </c>
      <c r="S251" s="7">
        <v>135972.66666666666</v>
      </c>
      <c r="T251" s="48">
        <v>38.133333333333333</v>
      </c>
      <c r="W251" s="48"/>
      <c r="X251" s="48"/>
      <c r="Y251" s="36"/>
      <c r="Z251" s="22"/>
      <c r="AA251" s="22"/>
    </row>
    <row r="252" spans="1:27">
      <c r="A252" s="18">
        <v>1968</v>
      </c>
      <c r="B252" s="18">
        <v>2</v>
      </c>
      <c r="C252" s="82">
        <v>71284</v>
      </c>
      <c r="D252" s="83">
        <v>39.5</v>
      </c>
      <c r="E252" s="11"/>
      <c r="G252" s="10"/>
      <c r="H252" s="25"/>
      <c r="M252" t="s">
        <v>345</v>
      </c>
      <c r="N252" s="102">
        <v>134732.15323356001</v>
      </c>
      <c r="O252" s="102">
        <v>37.960148587213297</v>
      </c>
      <c r="P252" s="36">
        <f t="shared" si="4"/>
        <v>66487883230.874672</v>
      </c>
      <c r="Q252">
        <v>134732.15323356001</v>
      </c>
      <c r="R252" t="s">
        <v>345</v>
      </c>
      <c r="S252" s="7">
        <v>135116</v>
      </c>
      <c r="T252" s="48">
        <v>38.133333333333333</v>
      </c>
      <c r="W252" s="48"/>
      <c r="X252" s="48"/>
      <c r="Y252" s="36"/>
      <c r="Z252" s="22"/>
      <c r="AA252" s="22"/>
    </row>
    <row r="253" spans="1:27">
      <c r="A253" s="18">
        <v>1968</v>
      </c>
      <c r="B253" s="18">
        <v>3</v>
      </c>
      <c r="C253" s="82">
        <v>71852</v>
      </c>
      <c r="D253" s="83">
        <v>39.9</v>
      </c>
      <c r="E253" s="11"/>
      <c r="G253" s="10"/>
      <c r="H253" s="25"/>
      <c r="M253" s="16" t="s">
        <v>346</v>
      </c>
      <c r="N253" s="102">
        <v>133664.65289476101</v>
      </c>
      <c r="O253" s="102">
        <v>37.329226345515501</v>
      </c>
      <c r="P253" s="36">
        <f t="shared" si="4"/>
        <v>64864775069.942871</v>
      </c>
      <c r="Q253">
        <v>133664.65289476101</v>
      </c>
      <c r="R253" s="16" t="s">
        <v>346</v>
      </c>
      <c r="S253" s="7">
        <v>131956.66666666666</v>
      </c>
      <c r="T253" s="48">
        <v>37.466666666666669</v>
      </c>
      <c r="W253" s="48">
        <v>133737.21582000001</v>
      </c>
      <c r="X253" s="48">
        <v>37.352702768</v>
      </c>
      <c r="Y253" s="48"/>
      <c r="Z253" s="22"/>
      <c r="AA253" s="22"/>
    </row>
    <row r="254" spans="1:27">
      <c r="A254" s="18">
        <v>1968</v>
      </c>
      <c r="B254" s="18">
        <v>4</v>
      </c>
      <c r="C254" s="82">
        <v>71501</v>
      </c>
      <c r="D254" s="83">
        <v>38.700000000000003</v>
      </c>
      <c r="E254" s="11">
        <v>84</v>
      </c>
      <c r="F254" t="s">
        <v>51</v>
      </c>
      <c r="G254" s="25">
        <f>IF(MIN(C254:C256)/AVERAGE(C254:C256)&lt;0.95,(3*AVERAGE(C254:C256)-MIN(C254:C256))/2,AVERAGE(C254:C256))</f>
        <v>72291.666666666672</v>
      </c>
      <c r="H254" s="25">
        <f>IF(MIN(D254:D256)/AVERAGE(D254:D256)&lt;0.95,(3*AVERAGE(D254:D256)-MIN(D254:D256))/2,AVERAGE(D254:D256))</f>
        <v>39.900000000000006</v>
      </c>
      <c r="M254" s="99" t="s">
        <v>347</v>
      </c>
      <c r="N254" s="102">
        <v>132988.28328051401</v>
      </c>
      <c r="O254" s="102">
        <v>37.969975292238303</v>
      </c>
      <c r="P254" s="103">
        <f t="shared" si="4"/>
        <v>65644303794.137962</v>
      </c>
      <c r="Q254">
        <v>132988.28328051401</v>
      </c>
      <c r="R254" s="99" t="s">
        <v>347</v>
      </c>
      <c r="S254" s="107">
        <v>134729.66666666666</v>
      </c>
      <c r="T254" s="107">
        <v>37.866666666666667</v>
      </c>
      <c r="V254" s="11"/>
      <c r="W254" s="22"/>
      <c r="X254" s="22"/>
      <c r="Y254" s="48"/>
      <c r="Z254" s="22"/>
      <c r="AA254" s="22"/>
    </row>
    <row r="255" spans="1:27">
      <c r="A255" s="18">
        <v>1968</v>
      </c>
      <c r="B255" s="18">
        <v>5</v>
      </c>
      <c r="C255" s="82">
        <v>73237</v>
      </c>
      <c r="D255" s="83">
        <v>40.1</v>
      </c>
      <c r="E255" s="11"/>
      <c r="G255" s="10"/>
      <c r="H255" s="25"/>
      <c r="M255" s="99" t="s">
        <v>602</v>
      </c>
      <c r="N255" s="102">
        <v>133452.900298633</v>
      </c>
      <c r="O255" s="102">
        <v>37.992229372544102</v>
      </c>
      <c r="P255" s="103">
        <f t="shared" si="4"/>
        <v>65912251581.500015</v>
      </c>
      <c r="Q255">
        <v>133452.900298633</v>
      </c>
      <c r="R255" s="99" t="s">
        <v>602</v>
      </c>
      <c r="S255" s="107">
        <v>132991.66666666666</v>
      </c>
      <c r="T255" s="107">
        <v>37.766666666666666</v>
      </c>
      <c r="V255" s="11"/>
      <c r="W255" s="22"/>
      <c r="X255" s="22"/>
      <c r="Y255" s="48"/>
      <c r="Z255" s="22"/>
      <c r="AA255" s="22"/>
    </row>
    <row r="256" spans="1:27">
      <c r="A256" s="18">
        <v>1968</v>
      </c>
      <c r="B256" s="18">
        <v>6</v>
      </c>
      <c r="C256" s="82">
        <v>72137</v>
      </c>
      <c r="D256" s="83">
        <v>40.9</v>
      </c>
      <c r="E256" s="11"/>
      <c r="G256" s="10"/>
      <c r="H256" s="25"/>
      <c r="M256" s="99" t="s">
        <v>603</v>
      </c>
      <c r="N256" s="102">
        <v>134456.29024266399</v>
      </c>
      <c r="O256" s="102">
        <v>38.207811528668003</v>
      </c>
      <c r="P256" s="103">
        <f t="shared" si="4"/>
        <v>66784647753.662651</v>
      </c>
      <c r="Q256">
        <v>134456.29024266399</v>
      </c>
      <c r="R256" s="99" t="s">
        <v>603</v>
      </c>
      <c r="S256" s="107">
        <v>134929</v>
      </c>
      <c r="T256" s="107">
        <v>38.4</v>
      </c>
      <c r="V256" s="11"/>
      <c r="W256" s="22"/>
      <c r="X256" s="22"/>
      <c r="Y256" s="48"/>
      <c r="Z256" s="22"/>
      <c r="AA256" s="22"/>
    </row>
    <row r="257" spans="1:27">
      <c r="A257" s="18">
        <v>1968</v>
      </c>
      <c r="B257" s="18">
        <v>7</v>
      </c>
      <c r="C257" s="82">
        <v>68612</v>
      </c>
      <c r="D257" s="83">
        <v>41.1</v>
      </c>
      <c r="E257" s="11">
        <v>85</v>
      </c>
      <c r="F257" t="s">
        <v>52</v>
      </c>
      <c r="G257" s="25">
        <f>IF(MIN(C257:C259)/AVERAGE(C257:C259)&lt;0.95,(3*AVERAGE(C257:C259)-MIN(C257:C259))/2,AVERAGE(C257:C259))</f>
        <v>69927</v>
      </c>
      <c r="H257" s="25">
        <f>IF(MIN(D257:D259)/AVERAGE(D257:D259)&lt;0.95,(3*AVERAGE(D257:D259)-MIN(D257:D259))/2,AVERAGE(D257:D259))</f>
        <v>41.033333333333339</v>
      </c>
      <c r="M257" s="99" t="s">
        <v>604</v>
      </c>
      <c r="N257" s="102">
        <v>134115.80482798099</v>
      </c>
      <c r="O257" s="102">
        <v>38.264127637997703</v>
      </c>
      <c r="P257" s="103">
        <f t="shared" si="4"/>
        <v>66713715564.738487</v>
      </c>
      <c r="Q257">
        <v>134115.80482798099</v>
      </c>
      <c r="R257" s="99" t="s">
        <v>604</v>
      </c>
      <c r="S257" s="107">
        <v>132381</v>
      </c>
      <c r="T257" s="107">
        <v>38.4</v>
      </c>
      <c r="V257" s="11"/>
      <c r="W257" s="22"/>
      <c r="X257" s="22"/>
      <c r="Y257" s="48"/>
      <c r="Z257" s="22"/>
      <c r="AA257" s="22"/>
    </row>
    <row r="258" spans="1:27">
      <c r="A258" s="18">
        <v>1968</v>
      </c>
      <c r="B258" s="18">
        <v>8</v>
      </c>
      <c r="C258" s="82">
        <v>68579</v>
      </c>
      <c r="D258" s="83">
        <v>41.2</v>
      </c>
      <c r="E258" s="11"/>
      <c r="G258" s="10"/>
      <c r="H258" s="25"/>
      <c r="M258" s="99" t="s">
        <v>605</v>
      </c>
      <c r="N258" s="102">
        <v>134031.595505481</v>
      </c>
      <c r="O258" s="102">
        <v>38.242810458615999</v>
      </c>
      <c r="P258" s="103">
        <f t="shared" si="4"/>
        <v>66634683730.965981</v>
      </c>
      <c r="Q258">
        <v>134031.595505481</v>
      </c>
      <c r="R258" s="99" t="s">
        <v>605</v>
      </c>
      <c r="S258" s="107">
        <v>135714</v>
      </c>
      <c r="T258" s="107">
        <v>38.133333333333333</v>
      </c>
      <c r="V258" s="11"/>
      <c r="W258" s="22"/>
      <c r="X258" s="22"/>
      <c r="Y258" s="48"/>
      <c r="Z258" s="22"/>
      <c r="AA258" s="22"/>
    </row>
    <row r="259" spans="1:27">
      <c r="A259" s="18">
        <v>1968</v>
      </c>
      <c r="B259" s="18">
        <v>9</v>
      </c>
      <c r="C259" s="82">
        <v>72590</v>
      </c>
      <c r="D259" s="83">
        <v>40.799999999999997</v>
      </c>
      <c r="E259" s="11"/>
      <c r="G259" s="10"/>
      <c r="H259" s="25"/>
      <c r="M259" s="99" t="s">
        <v>606</v>
      </c>
      <c r="N259" s="102">
        <v>134503.704110705</v>
      </c>
      <c r="O259" s="102">
        <v>38.1479256192492</v>
      </c>
      <c r="P259" s="103">
        <f t="shared" si="4"/>
        <v>66703484899.072807</v>
      </c>
      <c r="Q259">
        <v>134503.704110705</v>
      </c>
      <c r="R259" s="99" t="s">
        <v>606</v>
      </c>
      <c r="S259" s="107">
        <v>134070.33333333334</v>
      </c>
      <c r="T259" s="107">
        <v>37.93333333333333</v>
      </c>
      <c r="V259" s="11"/>
      <c r="W259" s="22"/>
      <c r="X259" s="22"/>
      <c r="Y259" s="48"/>
      <c r="Z259" s="22"/>
      <c r="AA259" s="22"/>
    </row>
    <row r="260" spans="1:27">
      <c r="A260" s="18">
        <v>1968</v>
      </c>
      <c r="B260" s="18">
        <v>10</v>
      </c>
      <c r="C260" s="82">
        <v>73487</v>
      </c>
      <c r="D260" s="83">
        <v>40.5</v>
      </c>
      <c r="E260" s="11">
        <v>86</v>
      </c>
      <c r="F260" t="s">
        <v>53</v>
      </c>
      <c r="G260" s="25">
        <f>IF(MIN(C260:C262)/AVERAGE(C260:C262)&lt;0.95,(3*AVERAGE(C260:C262)-MIN(C260:C262))/2,AVERAGE(C260:C262))</f>
        <v>73728</v>
      </c>
      <c r="H260" s="25">
        <f>IF(MIN(D260:D262)/AVERAGE(D260:D262)&lt;0.95,(3*AVERAGE(D260:D262)-MIN(D260:D262))/2,AVERAGE(D260:D262))</f>
        <v>39.833333333333336</v>
      </c>
      <c r="M260" s="99" t="s">
        <v>607</v>
      </c>
      <c r="N260" s="102">
        <v>134633.97237307401</v>
      </c>
      <c r="O260" s="102">
        <v>38.267733261353399</v>
      </c>
      <c r="P260" s="103">
        <f t="shared" si="4"/>
        <v>66977780254.959846</v>
      </c>
      <c r="Q260">
        <v>134633.97237307401</v>
      </c>
      <c r="R260" s="99" t="s">
        <v>607</v>
      </c>
      <c r="S260" s="107">
        <v>135144.33333333334</v>
      </c>
      <c r="T260" s="107">
        <v>38.466666666666669</v>
      </c>
      <c r="V260" s="11"/>
      <c r="W260" s="22"/>
      <c r="X260" s="22"/>
      <c r="Y260" s="48"/>
      <c r="Z260" s="22"/>
      <c r="AA260" s="22"/>
    </row>
    <row r="261" spans="1:27">
      <c r="A261" s="18">
        <v>1968</v>
      </c>
      <c r="B261" s="18">
        <v>11</v>
      </c>
      <c r="C261" s="82">
        <v>73878</v>
      </c>
      <c r="D261" s="83">
        <v>39.200000000000003</v>
      </c>
      <c r="E261" s="11"/>
      <c r="G261" s="10"/>
      <c r="H261" s="25"/>
      <c r="M261" s="99" t="s">
        <v>608</v>
      </c>
      <c r="N261" s="102">
        <v>134843.31096443799</v>
      </c>
      <c r="O261" s="102">
        <v>38.339853026930903</v>
      </c>
      <c r="P261" s="103">
        <f t="shared" si="4"/>
        <v>67208345412.536797</v>
      </c>
      <c r="Q261">
        <v>134843.31096443799</v>
      </c>
      <c r="R261" s="99" t="s">
        <v>608</v>
      </c>
      <c r="S261" s="107">
        <v>133082.33333333299</v>
      </c>
      <c r="T261" s="107">
        <v>38.466666666666669</v>
      </c>
      <c r="V261" s="11"/>
      <c r="W261" s="22"/>
      <c r="X261" s="22"/>
      <c r="Y261" s="48"/>
      <c r="Z261" s="22"/>
      <c r="AA261" s="22"/>
    </row>
    <row r="262" spans="1:27">
      <c r="A262" s="18">
        <v>1968</v>
      </c>
      <c r="B262" s="18">
        <v>12</v>
      </c>
      <c r="C262" s="82">
        <v>73819</v>
      </c>
      <c r="D262" s="83">
        <v>39.799999999999997</v>
      </c>
      <c r="E262" s="11"/>
      <c r="G262" s="10"/>
      <c r="H262" s="25"/>
      <c r="M262" s="95" t="s">
        <v>609</v>
      </c>
      <c r="N262" s="102">
        <v>135547.15036717401</v>
      </c>
      <c r="O262" s="102">
        <v>38.418086942471902</v>
      </c>
      <c r="P262" s="103">
        <f t="shared" si="4"/>
        <v>67697008698.935242</v>
      </c>
      <c r="Q262">
        <v>135547.15036717401</v>
      </c>
      <c r="R262" s="95" t="s">
        <v>609</v>
      </c>
      <c r="S262" s="107">
        <v>137218.66666666666</v>
      </c>
      <c r="T262" s="107">
        <v>38.300000000000004</v>
      </c>
      <c r="V262" s="11"/>
      <c r="W262" s="22"/>
      <c r="X262" s="22"/>
      <c r="Y262" s="48"/>
      <c r="Z262" s="22"/>
      <c r="AA262" s="22"/>
    </row>
    <row r="263" spans="1:27">
      <c r="A263" s="18">
        <v>1969</v>
      </c>
      <c r="B263" s="18">
        <v>1</v>
      </c>
      <c r="C263" s="82">
        <v>72132</v>
      </c>
      <c r="D263" s="83">
        <v>39.6</v>
      </c>
      <c r="E263" s="11">
        <v>87</v>
      </c>
      <c r="F263" t="s">
        <v>54</v>
      </c>
      <c r="G263" s="25">
        <f>IF(MIN(C263:C265)/AVERAGE(C263:C265)&lt;0.95,(3*AVERAGE(C263:C265)-MIN(C263:C265))/2,AVERAGE(C263:C265))</f>
        <v>72987.333333333328</v>
      </c>
      <c r="H263" s="25">
        <f>IF(MIN(D263:D265)/AVERAGE(D263:D265)&lt;0.95,(3*AVERAGE(D263:D265)-MIN(D263:D265))/2,AVERAGE(D263:D265))</f>
        <v>39.333333333333336</v>
      </c>
      <c r="N263" s="102"/>
      <c r="O263" s="102"/>
      <c r="V263" s="11"/>
      <c r="W263" s="22"/>
      <c r="X263" s="22"/>
      <c r="Y263" s="48"/>
      <c r="Z263" s="22"/>
      <c r="AA263" s="22"/>
    </row>
    <row r="264" spans="1:27">
      <c r="A264" s="18">
        <v>1969</v>
      </c>
      <c r="B264" s="18">
        <v>2</v>
      </c>
      <c r="C264" s="82">
        <v>73030</v>
      </c>
      <c r="D264" s="83">
        <v>38.700000000000003</v>
      </c>
      <c r="E264" s="11"/>
      <c r="G264" s="10"/>
      <c r="H264" s="25"/>
      <c r="N264" s="102"/>
      <c r="O264" s="102"/>
      <c r="V264" s="11"/>
      <c r="W264" s="22"/>
      <c r="X264" s="22"/>
      <c r="Y264" s="48"/>
      <c r="Z264" s="22"/>
      <c r="AA264" s="22"/>
    </row>
    <row r="265" spans="1:27">
      <c r="A265" s="18">
        <v>1969</v>
      </c>
      <c r="B265" s="18">
        <v>3</v>
      </c>
      <c r="C265" s="82">
        <v>73800</v>
      </c>
      <c r="D265" s="83">
        <v>39.700000000000003</v>
      </c>
      <c r="E265" s="11"/>
      <c r="G265" s="10"/>
      <c r="H265" s="25"/>
      <c r="N265" s="102"/>
      <c r="O265" s="102"/>
      <c r="V265" s="11"/>
      <c r="W265" s="22"/>
      <c r="X265" s="22"/>
      <c r="Y265" s="48"/>
      <c r="Z265" s="22"/>
      <c r="AA265" s="22"/>
    </row>
    <row r="266" spans="1:27">
      <c r="A266" s="18">
        <v>1969</v>
      </c>
      <c r="B266" s="18">
        <v>4</v>
      </c>
      <c r="C266" s="82">
        <v>73638</v>
      </c>
      <c r="D266" s="83">
        <v>39.6</v>
      </c>
      <c r="E266" s="11">
        <v>88</v>
      </c>
      <c r="F266" t="s">
        <v>55</v>
      </c>
      <c r="G266" s="25">
        <f>IF(MIN(C266:C268)/AVERAGE(C266:C268)&lt;0.95,(3*AVERAGE(C266:C268)-MIN(C266:C268))/2,AVERAGE(C266:C268))</f>
        <v>73939.666666666672</v>
      </c>
      <c r="H266" s="25">
        <f>IF(MIN(D266:D268)/AVERAGE(D266:D268)&lt;0.95,(3*AVERAGE(D266:D268)-MIN(D266:D268))/2,AVERAGE(D266:D268))</f>
        <v>40.133333333333333</v>
      </c>
      <c r="N266" s="102"/>
      <c r="O266" s="102"/>
      <c r="V266" s="11"/>
      <c r="W266" s="22"/>
      <c r="X266" s="22"/>
      <c r="Y266" s="48"/>
      <c r="Z266" s="22"/>
      <c r="AA266" s="22"/>
    </row>
    <row r="267" spans="1:27">
      <c r="A267" s="18">
        <v>1969</v>
      </c>
      <c r="B267" s="18">
        <v>5</v>
      </c>
      <c r="C267" s="82">
        <v>74463</v>
      </c>
      <c r="D267" s="83">
        <v>40.200000000000003</v>
      </c>
      <c r="E267" s="11"/>
      <c r="G267" s="10"/>
      <c r="H267" s="25"/>
      <c r="N267" s="102"/>
      <c r="O267" s="102"/>
      <c r="V267" s="11"/>
      <c r="W267" s="22"/>
      <c r="X267" s="22"/>
      <c r="Y267" s="48"/>
      <c r="Z267" s="22"/>
      <c r="AA267" s="22"/>
    </row>
    <row r="268" spans="1:27">
      <c r="A268" s="18">
        <v>1969</v>
      </c>
      <c r="B268" s="18">
        <v>6</v>
      </c>
      <c r="C268" s="82">
        <v>73718</v>
      </c>
      <c r="D268" s="83">
        <v>40.6</v>
      </c>
      <c r="E268" s="11"/>
      <c r="G268" s="10"/>
      <c r="H268" s="25"/>
      <c r="N268" s="102"/>
      <c r="O268" s="102"/>
      <c r="V268" s="11"/>
      <c r="W268" s="22"/>
      <c r="X268" s="22"/>
      <c r="Y268" s="48"/>
      <c r="Z268" s="22"/>
      <c r="AA268" s="22"/>
    </row>
    <row r="269" spans="1:27">
      <c r="A269" s="18">
        <v>1969</v>
      </c>
      <c r="B269" s="18">
        <v>7</v>
      </c>
      <c r="C269" s="82">
        <v>69452</v>
      </c>
      <c r="D269" s="83">
        <v>40.799999999999997</v>
      </c>
      <c r="E269" s="11">
        <v>89</v>
      </c>
      <c r="F269" t="s">
        <v>56</v>
      </c>
      <c r="G269" s="25">
        <f>IF(MIN(C269:C271)/AVERAGE(C269:C271)&lt;0.95,(3*AVERAGE(C269:C271)-MIN(C269:C271))/2,AVERAGE(C269:C271))</f>
        <v>71292</v>
      </c>
      <c r="H269" s="25">
        <f>IF(MIN(D269:D271)/AVERAGE(D269:D271)&lt;0.95,(3*AVERAGE(D269:D271)-MIN(D269:D271))/2,AVERAGE(D269:D271))</f>
        <v>40.766666666666666</v>
      </c>
      <c r="N269" s="102"/>
      <c r="O269" s="102"/>
      <c r="V269" s="11"/>
      <c r="W269" s="22"/>
      <c r="X269" s="22"/>
      <c r="Y269" s="48"/>
      <c r="Z269" s="22"/>
      <c r="AA269" s="22"/>
    </row>
    <row r="270" spans="1:27">
      <c r="A270" s="18">
        <v>1969</v>
      </c>
      <c r="B270" s="18">
        <v>8</v>
      </c>
      <c r="C270" s="82">
        <v>70200</v>
      </c>
      <c r="D270" s="83">
        <v>41</v>
      </c>
      <c r="E270" s="11"/>
      <c r="G270" s="10"/>
      <c r="H270" s="25"/>
      <c r="V270" s="11"/>
      <c r="W270" s="22"/>
      <c r="X270" s="22"/>
      <c r="Y270" s="48"/>
      <c r="Z270" s="22"/>
      <c r="AA270" s="22"/>
    </row>
    <row r="271" spans="1:27">
      <c r="A271" s="18">
        <v>1969</v>
      </c>
      <c r="B271" s="18">
        <v>9</v>
      </c>
      <c r="C271" s="82">
        <v>74224</v>
      </c>
      <c r="D271" s="83">
        <v>40.5</v>
      </c>
      <c r="E271" s="11"/>
      <c r="G271" s="10"/>
      <c r="H271" s="25"/>
      <c r="V271" s="11"/>
      <c r="W271" s="22"/>
      <c r="X271" s="22"/>
      <c r="Y271" s="48"/>
      <c r="Z271" s="22"/>
      <c r="AA271" s="22"/>
    </row>
    <row r="272" spans="1:27">
      <c r="A272" s="18">
        <v>1969</v>
      </c>
      <c r="B272" s="18">
        <v>10</v>
      </c>
      <c r="C272" s="82">
        <v>75464</v>
      </c>
      <c r="D272" s="83">
        <v>39.700000000000003</v>
      </c>
      <c r="E272" s="11">
        <v>90</v>
      </c>
      <c r="F272" t="s">
        <v>57</v>
      </c>
      <c r="G272" s="25">
        <f>IF(MIN(C272:C274)/AVERAGE(C272:C274)&lt;0.95,(3*AVERAGE(C272:C274)-MIN(C272:C274))/2,AVERAGE(C272:C274))</f>
        <v>75757.666666666672</v>
      </c>
      <c r="H272" s="25">
        <f>IF(MIN(D272:D274)/AVERAGE(D272:D274)&lt;0.95,(3*AVERAGE(D272:D274)-MIN(D272:D274))/2,AVERAGE(D272:D274))</f>
        <v>39.4</v>
      </c>
      <c r="V272" s="11"/>
      <c r="W272" s="22"/>
      <c r="X272" s="22"/>
      <c r="Y272" s="48"/>
      <c r="Z272" s="22"/>
      <c r="AA272" s="22"/>
    </row>
    <row r="273" spans="1:27">
      <c r="A273" s="18">
        <v>1969</v>
      </c>
      <c r="B273" s="18">
        <v>11</v>
      </c>
      <c r="C273" s="82">
        <v>75802</v>
      </c>
      <c r="D273" s="83">
        <v>38.9</v>
      </c>
      <c r="E273" s="11"/>
      <c r="G273" s="10"/>
      <c r="H273" s="25"/>
      <c r="V273" s="11"/>
      <c r="W273" s="22"/>
      <c r="X273" s="22"/>
      <c r="Y273" s="48"/>
      <c r="Z273" s="22"/>
      <c r="AA273" s="22"/>
    </row>
    <row r="274" spans="1:27">
      <c r="A274" s="18">
        <v>1969</v>
      </c>
      <c r="B274" s="18">
        <v>12</v>
      </c>
      <c r="C274" s="82">
        <v>76007</v>
      </c>
      <c r="D274" s="83">
        <v>39.6</v>
      </c>
      <c r="E274" s="11"/>
      <c r="G274" s="10"/>
      <c r="H274" s="25"/>
      <c r="V274" s="11"/>
      <c r="W274" s="22"/>
      <c r="X274" s="22"/>
      <c r="Y274" s="48"/>
      <c r="Z274" s="22"/>
      <c r="AA274" s="22"/>
    </row>
    <row r="275" spans="1:27">
      <c r="A275" s="18">
        <v>1970</v>
      </c>
      <c r="B275" s="18">
        <v>1</v>
      </c>
      <c r="C275" s="82">
        <v>74089</v>
      </c>
      <c r="D275" s="83">
        <v>39</v>
      </c>
      <c r="E275" s="11">
        <v>91</v>
      </c>
      <c r="F275" t="s">
        <v>58</v>
      </c>
      <c r="G275" s="25">
        <f>IF(MIN(C275:C277)/AVERAGE(C275:C277)&lt;0.95,(3*AVERAGE(C275:C277)-MIN(C275:C277))/2,AVERAGE(C275:C277))</f>
        <v>74380.666666666672</v>
      </c>
      <c r="H275" s="25">
        <f>IF(MIN(D275:D277)/AVERAGE(D275:D277)&lt;0.95,(3*AVERAGE(D275:D277)-MIN(D275:D277))/2,AVERAGE(D275:D277))</f>
        <v>38.966666666666669</v>
      </c>
      <c r="V275" s="11"/>
      <c r="W275" s="22"/>
      <c r="X275" s="22"/>
      <c r="Y275" s="48"/>
      <c r="Z275" s="22"/>
      <c r="AA275" s="22"/>
    </row>
    <row r="276" spans="1:27">
      <c r="A276" s="18">
        <v>1970</v>
      </c>
      <c r="B276" s="18">
        <v>2</v>
      </c>
      <c r="C276" s="82">
        <v>74060</v>
      </c>
      <c r="D276" s="83">
        <v>38.700000000000003</v>
      </c>
      <c r="E276" s="11"/>
      <c r="G276" s="10"/>
      <c r="H276" s="25"/>
      <c r="V276" s="11"/>
      <c r="W276" s="22"/>
      <c r="X276" s="22"/>
      <c r="Y276" s="48"/>
      <c r="Z276" s="22"/>
      <c r="AA276" s="22"/>
    </row>
    <row r="277" spans="1:27">
      <c r="A277" s="18">
        <v>1970</v>
      </c>
      <c r="B277" s="18">
        <v>3</v>
      </c>
      <c r="C277" s="82">
        <v>74993</v>
      </c>
      <c r="D277" s="83">
        <v>39.200000000000003</v>
      </c>
      <c r="E277" s="11"/>
      <c r="G277" s="10"/>
      <c r="H277" s="25"/>
      <c r="V277" s="11"/>
      <c r="W277" s="22"/>
      <c r="X277" s="22"/>
      <c r="Y277" s="48"/>
      <c r="Z277" s="22"/>
      <c r="AA277" s="22"/>
    </row>
    <row r="278" spans="1:27">
      <c r="A278" s="18">
        <v>1970</v>
      </c>
      <c r="B278" s="18">
        <v>4</v>
      </c>
      <c r="C278" s="82">
        <v>75367</v>
      </c>
      <c r="D278" s="83">
        <v>39.299999999999997</v>
      </c>
      <c r="E278" s="11">
        <v>92</v>
      </c>
      <c r="F278" t="s">
        <v>59</v>
      </c>
      <c r="G278" s="25">
        <f>IF(MIN(C278:C280)/AVERAGE(C278:C280)&lt;0.95,(3*AVERAGE(C278:C280)-MIN(C278:C280))/2,AVERAGE(C278:C280))</f>
        <v>74836.666666666672</v>
      </c>
      <c r="H278" s="25">
        <f>IF(MIN(D278:D280)/AVERAGE(D278:D280)&lt;0.95,(3*AVERAGE(D278:D280)-MIN(D278:D280))/2,AVERAGE(D278:D280))</f>
        <v>39.700000000000003</v>
      </c>
      <c r="V278" s="11"/>
      <c r="W278" s="22"/>
      <c r="X278" s="22"/>
      <c r="Y278" s="48"/>
      <c r="Z278" s="22"/>
      <c r="AA278" s="22"/>
    </row>
    <row r="279" spans="1:27">
      <c r="A279" s="18">
        <v>1970</v>
      </c>
      <c r="B279" s="18">
        <v>5</v>
      </c>
      <c r="C279" s="82">
        <v>75217</v>
      </c>
      <c r="D279" s="83">
        <v>39.6</v>
      </c>
      <c r="E279" s="11"/>
      <c r="G279" s="10"/>
      <c r="H279" s="25"/>
      <c r="V279" s="11"/>
      <c r="W279" s="22"/>
      <c r="X279" s="22"/>
      <c r="Y279" s="48"/>
      <c r="Z279" s="22"/>
      <c r="AA279" s="22"/>
    </row>
    <row r="280" spans="1:27">
      <c r="A280" s="18">
        <v>1970</v>
      </c>
      <c r="B280" s="18">
        <v>6</v>
      </c>
      <c r="C280" s="82">
        <v>73926</v>
      </c>
      <c r="D280" s="83">
        <v>40.200000000000003</v>
      </c>
      <c r="E280" s="11"/>
      <c r="G280" s="10"/>
      <c r="H280" s="25"/>
      <c r="V280" s="11"/>
      <c r="W280" s="22"/>
      <c r="X280" s="22"/>
      <c r="Y280" s="48"/>
      <c r="Z280" s="22"/>
      <c r="AA280" s="22"/>
    </row>
    <row r="281" spans="1:27">
      <c r="A281" s="18">
        <v>1970</v>
      </c>
      <c r="B281" s="18">
        <v>7</v>
      </c>
      <c r="C281" s="82">
        <v>70642</v>
      </c>
      <c r="D281" s="83">
        <v>40.4</v>
      </c>
      <c r="E281" s="11">
        <v>93</v>
      </c>
      <c r="F281" s="5" t="s">
        <v>60</v>
      </c>
      <c r="G281" s="25">
        <f>IF(MIN(C281:C283)/AVERAGE(C281:C283)&lt;0.95,(3*AVERAGE(C281:C283)-MIN(C281:C283))/2,AVERAGE(C281:C283))</f>
        <v>71362.333333333328</v>
      </c>
      <c r="H281" s="25">
        <f>IF(MIN(D281:D283)/AVERAGE(D281:D283)&lt;0.95,(3*AVERAGE(D281:D283)-MIN(D281:D283))/2,AVERAGE(D281:D283))</f>
        <v>40.4</v>
      </c>
      <c r="V281" s="11"/>
      <c r="W281" s="22"/>
      <c r="X281" s="22"/>
      <c r="Y281" s="48"/>
      <c r="Z281" s="22"/>
      <c r="AA281" s="22"/>
    </row>
    <row r="282" spans="1:27">
      <c r="A282" s="18">
        <v>1970</v>
      </c>
      <c r="B282" s="18">
        <v>8</v>
      </c>
      <c r="C282" s="82">
        <v>69885</v>
      </c>
      <c r="D282" s="83">
        <v>40.4</v>
      </c>
      <c r="E282" s="11"/>
      <c r="G282" s="10"/>
      <c r="H282" s="25"/>
      <c r="V282" s="11"/>
      <c r="W282" s="22"/>
      <c r="X282" s="22"/>
      <c r="Y282" s="48"/>
      <c r="Z282" s="22"/>
      <c r="AA282" s="22"/>
    </row>
    <row r="283" spans="1:27">
      <c r="A283" s="18">
        <v>1970</v>
      </c>
      <c r="B283" s="18">
        <v>9</v>
      </c>
      <c r="C283" s="82">
        <v>73560</v>
      </c>
      <c r="D283" s="83">
        <v>35.700000000000003</v>
      </c>
      <c r="E283" s="11"/>
      <c r="G283" s="10"/>
      <c r="H283" s="25"/>
      <c r="V283" s="11"/>
      <c r="W283" s="22"/>
      <c r="X283" s="22"/>
      <c r="Y283" s="48"/>
      <c r="Z283" s="22"/>
      <c r="AA283" s="22"/>
    </row>
    <row r="284" spans="1:27">
      <c r="A284" s="18">
        <v>1970</v>
      </c>
      <c r="B284" s="18">
        <v>10</v>
      </c>
      <c r="C284" s="82">
        <v>75242</v>
      </c>
      <c r="D284" s="83">
        <v>39.1</v>
      </c>
      <c r="E284" s="11">
        <v>94</v>
      </c>
      <c r="F284" t="s">
        <v>61</v>
      </c>
      <c r="G284" s="25">
        <f>IF(MIN(C284:C286)/AVERAGE(C284:C286)&lt;0.95,(3*AVERAGE(C284:C286)-MIN(C284:C286))/2,AVERAGE(C284:C286))</f>
        <v>75472</v>
      </c>
      <c r="H284" s="25">
        <f>IF(MIN(D284:D286)/AVERAGE(D284:D286)&lt;0.95,(3*AVERAGE(D284:D286)-MIN(D284:D286))/2,AVERAGE(D284:D286))</f>
        <v>38.93333333333333</v>
      </c>
      <c r="V284" s="11"/>
      <c r="W284" s="22"/>
      <c r="X284" s="22"/>
      <c r="Y284" s="48"/>
      <c r="Z284" s="22"/>
      <c r="AA284" s="22"/>
    </row>
    <row r="285" spans="1:27">
      <c r="A285" s="18">
        <v>1970</v>
      </c>
      <c r="B285" s="18">
        <v>11</v>
      </c>
      <c r="C285" s="82">
        <v>75439</v>
      </c>
      <c r="D285" s="83">
        <v>38.4</v>
      </c>
      <c r="E285" s="11"/>
      <c r="G285" s="10"/>
      <c r="H285" s="25"/>
      <c r="V285" s="11"/>
      <c r="W285" s="22"/>
      <c r="X285" s="22"/>
      <c r="Y285" s="48"/>
      <c r="Z285" s="22"/>
      <c r="AA285" s="22"/>
    </row>
    <row r="286" spans="1:27">
      <c r="A286" s="18">
        <v>1970</v>
      </c>
      <c r="B286" s="18">
        <v>12</v>
      </c>
      <c r="C286" s="82">
        <v>75735</v>
      </c>
      <c r="D286" s="83">
        <v>39.299999999999997</v>
      </c>
      <c r="E286" s="11"/>
      <c r="G286" s="10"/>
      <c r="H286" s="25"/>
      <c r="V286" s="11"/>
      <c r="W286" s="22"/>
      <c r="X286" s="22"/>
      <c r="Y286" s="48"/>
      <c r="Z286" s="22"/>
      <c r="AA286" s="22"/>
    </row>
    <row r="287" spans="1:27">
      <c r="A287" s="18">
        <v>1971</v>
      </c>
      <c r="B287" s="18">
        <v>1</v>
      </c>
      <c r="C287" s="82">
        <v>74022</v>
      </c>
      <c r="D287" s="83">
        <v>38.799999999999997</v>
      </c>
      <c r="E287" s="11">
        <v>95</v>
      </c>
      <c r="F287" t="s">
        <v>62</v>
      </c>
      <c r="G287" s="25">
        <f>IF(MIN(C287:C289)/AVERAGE(C287:C289)&lt;0.95,(3*AVERAGE(C287:C289)-MIN(C287:C289))/2,AVERAGE(C287:C289))</f>
        <v>74151</v>
      </c>
      <c r="H287" s="25">
        <f>IF(MIN(D287:D289)/AVERAGE(D287:D289)&lt;0.95,(3*AVERAGE(D287:D289)-MIN(D287:D289))/2,AVERAGE(D287:D289))</f>
        <v>38.733333333333327</v>
      </c>
      <c r="V287" s="11"/>
      <c r="W287" s="22"/>
      <c r="X287" s="22"/>
      <c r="Y287" s="48"/>
      <c r="Z287" s="22"/>
      <c r="AA287" s="22"/>
    </row>
    <row r="288" spans="1:27">
      <c r="A288" s="18">
        <v>1971</v>
      </c>
      <c r="B288" s="18">
        <v>2</v>
      </c>
      <c r="C288" s="82">
        <v>73981</v>
      </c>
      <c r="D288" s="83">
        <v>38.4</v>
      </c>
      <c r="E288" s="11"/>
      <c r="G288" s="10"/>
      <c r="H288" s="25"/>
      <c r="O288">
        <v>195901</v>
      </c>
      <c r="P288" s="108">
        <v>40.666683934154499</v>
      </c>
      <c r="V288" s="11"/>
      <c r="W288" s="22"/>
      <c r="X288" s="22"/>
      <c r="Y288" s="48"/>
      <c r="Z288" s="22"/>
      <c r="AA288" s="22"/>
    </row>
    <row r="289" spans="1:27">
      <c r="A289" s="18">
        <v>1971</v>
      </c>
      <c r="B289" s="18">
        <v>3</v>
      </c>
      <c r="C289" s="82">
        <v>74450</v>
      </c>
      <c r="D289" s="83">
        <v>39</v>
      </c>
      <c r="E289" s="11"/>
      <c r="G289" s="10"/>
      <c r="H289" s="25"/>
      <c r="O289">
        <v>195902</v>
      </c>
      <c r="P289" s="108">
        <v>40.845846246025701</v>
      </c>
      <c r="V289" s="11"/>
      <c r="W289" s="22"/>
      <c r="X289" s="22"/>
      <c r="Y289" s="48"/>
      <c r="Z289" s="22"/>
      <c r="AA289" s="22"/>
    </row>
    <row r="290" spans="1:27">
      <c r="A290" s="18">
        <v>1971</v>
      </c>
      <c r="B290" s="18">
        <v>4</v>
      </c>
      <c r="C290" s="82">
        <v>74065</v>
      </c>
      <c r="D290" s="83">
        <v>39.1</v>
      </c>
      <c r="E290" s="11">
        <v>96</v>
      </c>
      <c r="F290" t="s">
        <v>63</v>
      </c>
      <c r="G290" s="25">
        <f>IF(MIN(C290:C292)/AVERAGE(C290:C292)&lt;0.95,(3*AVERAGE(C290:C292)-MIN(C290:C292))/2,AVERAGE(C290:C292))</f>
        <v>74642.333333333328</v>
      </c>
      <c r="H290" s="25">
        <f>IF(MIN(D290:D292)/AVERAGE(D290:D292)&lt;0.95,(3*AVERAGE(D290:D292)-MIN(D290:D292))/2,AVERAGE(D290:D292))</f>
        <v>39.5</v>
      </c>
      <c r="O290">
        <v>195903</v>
      </c>
      <c r="P290" s="108">
        <v>40.9292092085634</v>
      </c>
      <c r="V290" s="11"/>
      <c r="W290" s="22"/>
      <c r="X290" s="22"/>
      <c r="Y290" s="48"/>
      <c r="Z290" s="22"/>
      <c r="AA290" s="22"/>
    </row>
    <row r="291" spans="1:27">
      <c r="A291" s="18">
        <v>1971</v>
      </c>
      <c r="B291" s="18">
        <v>5</v>
      </c>
      <c r="C291" s="82">
        <v>75580</v>
      </c>
      <c r="D291" s="83">
        <v>39.5</v>
      </c>
      <c r="E291" s="11"/>
      <c r="G291" s="10"/>
      <c r="H291" s="25"/>
      <c r="O291">
        <v>195904</v>
      </c>
      <c r="P291" s="108">
        <v>40.572653059080402</v>
      </c>
      <c r="V291" s="11"/>
      <c r="W291" s="22"/>
      <c r="X291" s="22"/>
      <c r="Y291" s="48"/>
      <c r="Z291" s="22"/>
      <c r="AA291" s="22"/>
    </row>
    <row r="292" spans="1:27">
      <c r="A292" s="18">
        <v>1971</v>
      </c>
      <c r="B292" s="18">
        <v>6</v>
      </c>
      <c r="C292" s="82">
        <v>74282</v>
      </c>
      <c r="D292" s="83">
        <v>39.9</v>
      </c>
      <c r="E292" s="11"/>
      <c r="G292" s="10"/>
      <c r="H292" s="25"/>
      <c r="O292">
        <v>196001</v>
      </c>
      <c r="P292" s="108">
        <v>40.460263610477497</v>
      </c>
      <c r="V292" s="11"/>
      <c r="W292" s="22"/>
      <c r="X292" s="22"/>
      <c r="Y292" s="48"/>
      <c r="Z292" s="22"/>
      <c r="AA292" s="22"/>
    </row>
    <row r="293" spans="1:27">
      <c r="A293" s="18">
        <v>1971</v>
      </c>
      <c r="B293" s="18">
        <v>7</v>
      </c>
      <c r="C293" s="82">
        <v>70073</v>
      </c>
      <c r="D293" s="83">
        <v>40.1</v>
      </c>
      <c r="E293" s="11">
        <v>97</v>
      </c>
      <c r="F293" t="s">
        <v>64</v>
      </c>
      <c r="G293" s="25">
        <f>IF(MIN(C293:C295)/AVERAGE(C293:C295)&lt;0.95,(3*AVERAGE(C293:C295)-MIN(C293:C295))/2,AVERAGE(C293:C295))</f>
        <v>72021.333333333328</v>
      </c>
      <c r="H293" s="25">
        <f>IF(MIN(D293:D295)/AVERAGE(D293:D295)&lt;0.95,(3*AVERAGE(D293:D295)-MIN(D293:D295))/2,AVERAGE(D293:D295))</f>
        <v>39.93333333333333</v>
      </c>
      <c r="O293">
        <v>196002</v>
      </c>
      <c r="P293" s="108">
        <v>40.504409558559203</v>
      </c>
      <c r="V293" s="11"/>
      <c r="W293" s="22"/>
      <c r="X293" s="22"/>
      <c r="Y293" s="48"/>
      <c r="Z293" s="22"/>
      <c r="AA293" s="22"/>
    </row>
    <row r="294" spans="1:27">
      <c r="A294" s="18">
        <v>1971</v>
      </c>
      <c r="B294" s="18">
        <v>8</v>
      </c>
      <c r="C294" s="82">
        <v>70712</v>
      </c>
      <c r="D294" s="83">
        <v>40</v>
      </c>
      <c r="E294" s="11"/>
      <c r="G294" s="10"/>
      <c r="H294" s="25"/>
      <c r="O294">
        <v>196003</v>
      </c>
      <c r="P294" s="108">
        <v>40.7660639217452</v>
      </c>
      <c r="V294" s="11"/>
      <c r="W294" s="22"/>
      <c r="X294" s="22"/>
      <c r="Y294" s="48"/>
      <c r="Z294" s="22"/>
      <c r="AA294" s="22"/>
    </row>
    <row r="295" spans="1:27">
      <c r="A295" s="18">
        <v>1971</v>
      </c>
      <c r="B295" s="18">
        <v>9</v>
      </c>
      <c r="C295" s="82">
        <v>75279</v>
      </c>
      <c r="D295" s="83">
        <v>39.700000000000003</v>
      </c>
      <c r="E295" s="11"/>
      <c r="G295" s="10"/>
      <c r="H295" s="25"/>
      <c r="O295">
        <v>196004</v>
      </c>
      <c r="P295" s="108">
        <v>40.330328011187298</v>
      </c>
      <c r="V295" s="11"/>
      <c r="W295" s="22"/>
      <c r="X295" s="22"/>
      <c r="Y295" s="48"/>
      <c r="Z295" s="22"/>
      <c r="AA295" s="22"/>
    </row>
    <row r="296" spans="1:27">
      <c r="A296" s="18">
        <v>1971</v>
      </c>
      <c r="B296" s="18">
        <v>10</v>
      </c>
      <c r="C296" s="82">
        <v>76535</v>
      </c>
      <c r="D296" s="83">
        <v>38.799999999999997</v>
      </c>
      <c r="E296" s="11">
        <v>98</v>
      </c>
      <c r="F296" t="s">
        <v>65</v>
      </c>
      <c r="G296" s="25">
        <f>IF(MIN(C296:C298)/AVERAGE(C296:C298)&lt;0.95,(3*AVERAGE(C296:C298)-MIN(C296:C298))/2,AVERAGE(C296:C298))</f>
        <v>76978.333333333328</v>
      </c>
      <c r="H296" s="25">
        <f>IF(MIN(D296:D298)/AVERAGE(D296:D298)&lt;0.95,(3*AVERAGE(D296:D298)-MIN(D296:D298))/2,AVERAGE(D296:D298))</f>
        <v>39.033333333333331</v>
      </c>
      <c r="O296">
        <v>196101</v>
      </c>
      <c r="P296" s="108">
        <v>40.528869107901102</v>
      </c>
      <c r="V296" s="11"/>
      <c r="W296" s="22"/>
      <c r="X296" s="22"/>
      <c r="Y296" s="48"/>
      <c r="Z296" s="22"/>
      <c r="AA296" s="22"/>
    </row>
    <row r="297" spans="1:27">
      <c r="A297" s="18">
        <v>1971</v>
      </c>
      <c r="B297" s="18">
        <v>11</v>
      </c>
      <c r="C297" s="82">
        <v>77195</v>
      </c>
      <c r="D297" s="83">
        <v>39.299999999999997</v>
      </c>
      <c r="E297" s="11"/>
      <c r="G297" s="10"/>
      <c r="H297" s="25"/>
      <c r="O297">
        <v>196102</v>
      </c>
      <c r="P297" s="108">
        <v>40.272253112885799</v>
      </c>
      <c r="V297" s="11"/>
      <c r="W297" s="22"/>
      <c r="X297" s="22"/>
      <c r="Y297" s="48"/>
      <c r="Z297" s="22"/>
      <c r="AA297" s="22"/>
    </row>
    <row r="298" spans="1:27">
      <c r="A298" s="18">
        <v>1971</v>
      </c>
      <c r="B298" s="18">
        <v>12</v>
      </c>
      <c r="C298" s="82">
        <v>77205</v>
      </c>
      <c r="D298" s="83">
        <v>39</v>
      </c>
      <c r="E298" s="11"/>
      <c r="G298" s="10"/>
      <c r="H298" s="25"/>
      <c r="O298">
        <v>196103</v>
      </c>
      <c r="P298" s="108">
        <v>40.258223754739703</v>
      </c>
      <c r="V298" s="11"/>
      <c r="W298" s="22"/>
      <c r="X298" s="22"/>
      <c r="Y298" s="48"/>
      <c r="Z298" s="22"/>
      <c r="AA298" s="22"/>
    </row>
    <row r="299" spans="1:27">
      <c r="A299" s="18">
        <v>1972</v>
      </c>
      <c r="B299" s="18">
        <v>1</v>
      </c>
      <c r="C299" s="82">
        <v>75663</v>
      </c>
      <c r="D299" s="83">
        <v>38.700000000000003</v>
      </c>
      <c r="E299" s="11">
        <v>99</v>
      </c>
      <c r="F299" t="s">
        <v>66</v>
      </c>
      <c r="G299" s="25">
        <f>IF(MIN(C299:C301)/AVERAGE(C299:C301)&lt;0.95,(3*AVERAGE(C299:C301)-MIN(C299:C301))/2,AVERAGE(C299:C301))</f>
        <v>76245</v>
      </c>
      <c r="H299" s="25">
        <f>IF(MIN(D299:D301)/AVERAGE(D299:D301)&lt;0.95,(3*AVERAGE(D299:D301)-MIN(D299:D301))/2,AVERAGE(D299:D301))</f>
        <v>38.800000000000004</v>
      </c>
      <c r="O299">
        <v>196104</v>
      </c>
      <c r="P299" s="108">
        <v>40.822759494488103</v>
      </c>
      <c r="V299" s="11"/>
      <c r="W299" s="22"/>
      <c r="X299" s="22"/>
      <c r="Y299" s="48"/>
      <c r="Z299" s="22"/>
      <c r="AA299" s="22"/>
    </row>
    <row r="300" spans="1:27">
      <c r="A300" s="18">
        <v>1972</v>
      </c>
      <c r="B300" s="18">
        <v>2</v>
      </c>
      <c r="C300" s="82">
        <v>75906</v>
      </c>
      <c r="D300" s="83">
        <v>38.6</v>
      </c>
      <c r="E300" s="11"/>
      <c r="G300" s="10"/>
      <c r="H300" s="25"/>
      <c r="O300">
        <v>196201</v>
      </c>
      <c r="P300" s="108">
        <v>40.512113834773601</v>
      </c>
      <c r="V300" s="11"/>
      <c r="W300" s="22"/>
      <c r="X300" s="22"/>
      <c r="Y300" s="48"/>
      <c r="Z300" s="22"/>
      <c r="AA300" s="22"/>
    </row>
    <row r="301" spans="1:27">
      <c r="A301" s="18">
        <v>1972</v>
      </c>
      <c r="B301" s="18">
        <v>3</v>
      </c>
      <c r="C301" s="82">
        <v>77166</v>
      </c>
      <c r="D301" s="83">
        <v>39.1</v>
      </c>
      <c r="E301" s="11"/>
      <c r="G301" s="10"/>
      <c r="H301" s="25"/>
      <c r="O301">
        <v>196202</v>
      </c>
      <c r="P301" s="108">
        <v>40.678284818319398</v>
      </c>
      <c r="V301" s="11"/>
      <c r="W301" s="22"/>
      <c r="X301" s="22"/>
      <c r="Y301" s="48"/>
      <c r="Z301" s="22"/>
      <c r="AA301" s="22"/>
    </row>
    <row r="302" spans="1:27">
      <c r="A302" s="18">
        <v>1972</v>
      </c>
      <c r="B302" s="18">
        <v>4</v>
      </c>
      <c r="C302" s="82">
        <v>77592</v>
      </c>
      <c r="D302" s="83">
        <v>39.200000000000003</v>
      </c>
      <c r="E302" s="11">
        <v>100</v>
      </c>
      <c r="F302" t="s">
        <v>67</v>
      </c>
      <c r="G302" s="25">
        <f>IF(MIN(C302:C304)/AVERAGE(C302:C304)&lt;0.95,(3*AVERAGE(C302:C304)-MIN(C302:C304))/2,AVERAGE(C302:C304))</f>
        <v>77432.666666666672</v>
      </c>
      <c r="H302" s="25">
        <f>IF(MIN(D302:D304)/AVERAGE(D302:D304)&lt;0.95,(3*AVERAGE(D302:D304)-MIN(D302:D304))/2,AVERAGE(D302:D304))</f>
        <v>39.533333333333331</v>
      </c>
      <c r="O302">
        <v>196203</v>
      </c>
      <c r="P302" s="108">
        <v>40.449362624248302</v>
      </c>
      <c r="V302" s="11"/>
      <c r="W302" s="22"/>
      <c r="X302" s="22"/>
      <c r="Y302" s="48"/>
      <c r="Z302" s="22"/>
      <c r="AA302" s="22"/>
    </row>
    <row r="303" spans="1:27">
      <c r="A303" s="18">
        <v>1972</v>
      </c>
      <c r="B303" s="18">
        <v>5</v>
      </c>
      <c r="C303" s="82">
        <v>78072</v>
      </c>
      <c r="D303" s="83">
        <v>39.4</v>
      </c>
      <c r="E303" s="11"/>
      <c r="G303" s="10"/>
      <c r="H303" s="25"/>
      <c r="O303">
        <v>196204</v>
      </c>
      <c r="P303" s="108">
        <v>40.3955773802099</v>
      </c>
      <c r="V303" s="11"/>
      <c r="W303" s="22"/>
      <c r="X303" s="22"/>
      <c r="Y303" s="48"/>
      <c r="Z303" s="22"/>
      <c r="AA303" s="22"/>
    </row>
    <row r="304" spans="1:27">
      <c r="A304" s="18">
        <v>1972</v>
      </c>
      <c r="B304" s="18">
        <v>6</v>
      </c>
      <c r="C304" s="82">
        <v>76634</v>
      </c>
      <c r="D304" s="83">
        <v>40</v>
      </c>
      <c r="E304" s="11"/>
      <c r="G304" s="10"/>
      <c r="H304" s="25"/>
      <c r="O304">
        <v>196301</v>
      </c>
      <c r="P304" s="108">
        <v>40.5369789655375</v>
      </c>
      <c r="V304" s="11"/>
      <c r="W304" s="22"/>
      <c r="X304" s="22"/>
      <c r="Y304" s="48"/>
      <c r="Z304" s="22"/>
      <c r="AA304" s="22"/>
    </row>
    <row r="305" spans="1:27">
      <c r="A305" s="18">
        <v>1972</v>
      </c>
      <c r="B305" s="18">
        <v>7</v>
      </c>
      <c r="C305" s="82">
        <v>72954</v>
      </c>
      <c r="D305" s="83">
        <v>40.200000000000003</v>
      </c>
      <c r="E305" s="11">
        <v>101</v>
      </c>
      <c r="F305" t="s">
        <v>68</v>
      </c>
      <c r="G305" s="25">
        <f>IF(MIN(C305:C307)/AVERAGE(C305:C307)&lt;0.95,(3*AVERAGE(C305:C307)-MIN(C305:C307))/2,AVERAGE(C305:C307))</f>
        <v>74816.333333333328</v>
      </c>
      <c r="H305" s="25">
        <f>IF(MIN(D305:D307)/AVERAGE(D305:D307)&lt;0.95,(3*AVERAGE(D305:D307)-MIN(D305:D307))/2,AVERAGE(D305:D307))</f>
        <v>40.133333333333333</v>
      </c>
      <c r="O305">
        <v>196302</v>
      </c>
      <c r="P305" s="108">
        <v>40.418713288204998</v>
      </c>
      <c r="V305" s="11"/>
      <c r="W305" s="22"/>
      <c r="X305" s="22"/>
      <c r="Y305" s="48"/>
      <c r="Z305" s="22"/>
      <c r="AA305" s="22"/>
    </row>
    <row r="306" spans="1:27">
      <c r="A306" s="18">
        <v>1972</v>
      </c>
      <c r="B306" s="18">
        <v>8</v>
      </c>
      <c r="C306" s="82">
        <v>73465</v>
      </c>
      <c r="D306" s="83">
        <v>40.200000000000003</v>
      </c>
      <c r="E306" s="11"/>
      <c r="G306" s="10"/>
      <c r="H306" s="25"/>
      <c r="O306">
        <v>196303</v>
      </c>
      <c r="P306" s="108">
        <v>40.387119978738603</v>
      </c>
      <c r="V306" s="11"/>
      <c r="W306" s="22"/>
      <c r="X306" s="22"/>
      <c r="Y306" s="48"/>
      <c r="Z306" s="22"/>
      <c r="AA306" s="22"/>
    </row>
    <row r="307" spans="1:27">
      <c r="A307" s="18">
        <v>1972</v>
      </c>
      <c r="B307" s="18">
        <v>9</v>
      </c>
      <c r="C307" s="82">
        <v>78030</v>
      </c>
      <c r="D307" s="83">
        <v>40</v>
      </c>
      <c r="E307" s="11"/>
      <c r="G307" s="10"/>
      <c r="H307" s="25"/>
      <c r="O307">
        <v>196304</v>
      </c>
      <c r="P307" s="108">
        <v>40.498201201126399</v>
      </c>
      <c r="V307" s="11"/>
      <c r="W307" s="22"/>
      <c r="X307" s="22"/>
      <c r="Y307" s="48"/>
      <c r="Z307" s="22"/>
      <c r="AA307" s="22"/>
    </row>
    <row r="308" spans="1:27">
      <c r="A308" s="18">
        <v>1972</v>
      </c>
      <c r="B308" s="18">
        <v>10</v>
      </c>
      <c r="C308" s="82">
        <v>79231</v>
      </c>
      <c r="D308" s="83">
        <v>39</v>
      </c>
      <c r="E308" s="11">
        <v>102</v>
      </c>
      <c r="F308" t="s">
        <v>69</v>
      </c>
      <c r="G308" s="25">
        <f>IF(MIN(C308:C310)/AVERAGE(C308:C310)&lt;0.95,(3*AVERAGE(C308:C310)-MIN(C308:C310))/2,AVERAGE(C308:C310))</f>
        <v>79501</v>
      </c>
      <c r="H308" s="25">
        <f>IF(MIN(D308:D310)/AVERAGE(D308:D310)&lt;0.95,(3*AVERAGE(D308:D310)-MIN(D308:D310))/2,AVERAGE(D308:D310))</f>
        <v>39.066666666666663</v>
      </c>
      <c r="O308">
        <v>196401</v>
      </c>
      <c r="P308" s="108">
        <v>40.206188776728602</v>
      </c>
      <c r="V308" s="11"/>
      <c r="W308" s="22"/>
      <c r="X308" s="22"/>
      <c r="Y308" s="48"/>
      <c r="Z308" s="22"/>
      <c r="AA308" s="22"/>
    </row>
    <row r="309" spans="1:27">
      <c r="A309" s="18">
        <v>1972</v>
      </c>
      <c r="B309" s="18">
        <v>11</v>
      </c>
      <c r="C309" s="82">
        <v>79550</v>
      </c>
      <c r="D309" s="83">
        <v>39.1</v>
      </c>
      <c r="E309" s="11"/>
      <c r="G309" s="10"/>
      <c r="H309" s="25"/>
      <c r="O309">
        <v>196402</v>
      </c>
      <c r="P309" s="108">
        <v>40.447269748025803</v>
      </c>
      <c r="V309" s="11"/>
      <c r="W309" s="22"/>
      <c r="X309" s="22"/>
      <c r="Y309" s="48"/>
      <c r="Z309" s="22"/>
      <c r="AA309" s="22"/>
    </row>
    <row r="310" spans="1:27">
      <c r="A310" s="18">
        <v>1972</v>
      </c>
      <c r="B310" s="18">
        <v>12</v>
      </c>
      <c r="C310" s="82">
        <v>79722</v>
      </c>
      <c r="D310" s="83">
        <v>39.1</v>
      </c>
      <c r="E310" s="11"/>
      <c r="G310" s="10"/>
      <c r="H310" s="25"/>
      <c r="O310">
        <v>196403</v>
      </c>
      <c r="P310" s="108">
        <v>40.496309761959097</v>
      </c>
      <c r="V310" s="11"/>
      <c r="W310" s="22"/>
      <c r="X310" s="22"/>
      <c r="Y310" s="48"/>
      <c r="Z310" s="22"/>
      <c r="AA310" s="22"/>
    </row>
    <row r="311" spans="1:27">
      <c r="A311" s="18">
        <v>1973</v>
      </c>
      <c r="B311" s="18">
        <v>1</v>
      </c>
      <c r="C311" s="82">
        <v>76559</v>
      </c>
      <c r="D311" s="83">
        <v>38.4</v>
      </c>
      <c r="E311" s="11">
        <v>103</v>
      </c>
      <c r="F311" t="s">
        <v>70</v>
      </c>
      <c r="G311" s="25">
        <f>IF(MIN(C311:C313)/AVERAGE(C311:C313)&lt;0.95,(3*AVERAGE(C311:C313)-MIN(C311:C313))/2,AVERAGE(C311:C313))</f>
        <v>78041.666666666672</v>
      </c>
      <c r="H311" s="25">
        <f>IF(MIN(D311:D313)/AVERAGE(D311:D313)&lt;0.95,(3*AVERAGE(D311:D313)-MIN(D311:D313))/2,AVERAGE(D311:D313))</f>
        <v>38.666666666666664</v>
      </c>
      <c r="O311">
        <v>196404</v>
      </c>
      <c r="P311" s="108">
        <v>40.292275700066902</v>
      </c>
      <c r="V311" s="11"/>
      <c r="W311" s="22"/>
      <c r="X311" s="22"/>
      <c r="Y311" s="48"/>
      <c r="Z311" s="22"/>
      <c r="AA311" s="22"/>
    </row>
    <row r="312" spans="1:27">
      <c r="A312" s="18">
        <v>1973</v>
      </c>
      <c r="B312" s="18">
        <v>2</v>
      </c>
      <c r="C312" s="82">
        <v>78198</v>
      </c>
      <c r="D312" s="83">
        <v>38.5</v>
      </c>
      <c r="E312" s="11"/>
      <c r="G312" s="10"/>
      <c r="H312" s="25"/>
      <c r="O312">
        <v>196501</v>
      </c>
      <c r="P312" s="108">
        <v>40.672554515356197</v>
      </c>
      <c r="V312" s="11"/>
      <c r="W312" s="22"/>
      <c r="X312" s="22"/>
      <c r="Y312" s="48"/>
      <c r="Z312" s="22"/>
      <c r="AA312" s="22"/>
    </row>
    <row r="313" spans="1:27">
      <c r="A313" s="18">
        <v>1973</v>
      </c>
      <c r="B313" s="18">
        <v>3</v>
      </c>
      <c r="C313" s="82">
        <v>79368</v>
      </c>
      <c r="D313" s="83">
        <v>39.1</v>
      </c>
      <c r="E313" s="11"/>
      <c r="G313" s="10"/>
      <c r="H313" s="25"/>
      <c r="O313">
        <v>196502</v>
      </c>
      <c r="P313" s="108">
        <v>40.382712553781097</v>
      </c>
      <c r="V313" s="11"/>
      <c r="W313" s="22"/>
      <c r="X313" s="22"/>
      <c r="Y313" s="48"/>
      <c r="Z313" s="22"/>
      <c r="AA313" s="22"/>
    </row>
    <row r="314" spans="1:27">
      <c r="A314" s="18">
        <v>1973</v>
      </c>
      <c r="B314" s="18">
        <v>4</v>
      </c>
      <c r="C314" s="82">
        <v>80131</v>
      </c>
      <c r="D314" s="83">
        <v>39</v>
      </c>
      <c r="E314" s="11">
        <v>104</v>
      </c>
      <c r="F314" t="s">
        <v>71</v>
      </c>
      <c r="G314" s="25">
        <f>IF(MIN(C314:C316)/AVERAGE(C314:C316)&lt;0.95,(3*AVERAGE(C314:C316)-MIN(C314:C316))/2,AVERAGE(C314:C316))</f>
        <v>80024</v>
      </c>
      <c r="H314" s="25">
        <f>IF(MIN(D314:D316)/AVERAGE(D314:D316)&lt;0.95,(3*AVERAGE(D314:D316)-MIN(D314:D316))/2,AVERAGE(D314:D316))</f>
        <v>39.566666666666663</v>
      </c>
      <c r="O314">
        <v>196503</v>
      </c>
      <c r="P314" s="108">
        <v>40.443769219130303</v>
      </c>
      <c r="V314" s="11"/>
      <c r="W314" s="22"/>
      <c r="X314" s="22"/>
      <c r="Y314" s="48"/>
      <c r="Z314" s="22"/>
      <c r="AA314" s="22"/>
    </row>
    <row r="315" spans="1:27">
      <c r="A315" s="18">
        <v>1973</v>
      </c>
      <c r="B315" s="18">
        <v>5</v>
      </c>
      <c r="C315" s="82">
        <v>80489</v>
      </c>
      <c r="D315" s="83">
        <v>39.6</v>
      </c>
      <c r="E315" s="11"/>
      <c r="G315" s="10"/>
      <c r="H315" s="25"/>
      <c r="O315">
        <v>196504</v>
      </c>
      <c r="P315" s="108">
        <v>40.566139392754103</v>
      </c>
      <c r="V315" s="11"/>
      <c r="W315" s="22"/>
      <c r="X315" s="22"/>
      <c r="Y315" s="48"/>
      <c r="Z315" s="22"/>
      <c r="AA315" s="22"/>
    </row>
    <row r="316" spans="1:27">
      <c r="A316" s="18">
        <v>1973</v>
      </c>
      <c r="B316" s="18">
        <v>6</v>
      </c>
      <c r="C316" s="82">
        <v>79452</v>
      </c>
      <c r="D316" s="83">
        <v>40.1</v>
      </c>
      <c r="E316" s="11"/>
      <c r="G316" s="10"/>
      <c r="H316" s="25"/>
      <c r="O316">
        <v>196601</v>
      </c>
      <c r="P316" s="108">
        <v>40.6181599345528</v>
      </c>
      <c r="V316" s="11"/>
      <c r="W316" s="22"/>
      <c r="X316" s="22"/>
      <c r="Y316" s="48"/>
      <c r="Z316" s="22"/>
      <c r="AA316" s="22"/>
    </row>
    <row r="317" spans="1:27">
      <c r="A317" s="18">
        <v>1973</v>
      </c>
      <c r="B317" s="18">
        <v>7</v>
      </c>
      <c r="C317" s="82">
        <v>75765</v>
      </c>
      <c r="D317" s="83">
        <v>40.4</v>
      </c>
      <c r="E317" s="11">
        <v>105</v>
      </c>
      <c r="F317" t="s">
        <v>72</v>
      </c>
      <c r="G317" s="25">
        <f>IF(MIN(C317:C319)/AVERAGE(C317:C319)&lt;0.95,(3*AVERAGE(C317:C319)-MIN(C317:C319))/2,AVERAGE(C317:C319))</f>
        <v>77312.666666666672</v>
      </c>
      <c r="H317" s="25">
        <f>IF(MIN(D317:D319)/AVERAGE(D317:D319)&lt;0.95,(3*AVERAGE(D317:D319)-MIN(D317:D319))/2,AVERAGE(D317:D319))</f>
        <v>40.199999999999996</v>
      </c>
      <c r="O317">
        <v>196602</v>
      </c>
      <c r="P317" s="108">
        <v>40.559140828165802</v>
      </c>
      <c r="V317" s="11"/>
      <c r="W317" s="22"/>
      <c r="X317" s="22"/>
      <c r="Y317" s="48"/>
      <c r="Z317" s="22"/>
      <c r="AA317" s="22"/>
    </row>
    <row r="318" spans="1:27">
      <c r="A318" s="18">
        <v>1973</v>
      </c>
      <c r="B318" s="18">
        <v>8</v>
      </c>
      <c r="C318" s="82">
        <v>75604</v>
      </c>
      <c r="D318" s="83">
        <v>40.299999999999997</v>
      </c>
      <c r="E318" s="11"/>
      <c r="G318" s="10"/>
      <c r="H318" s="25"/>
      <c r="O318">
        <v>196603</v>
      </c>
      <c r="P318" s="108">
        <v>40.355823506196501</v>
      </c>
      <c r="V318" s="11"/>
      <c r="W318" s="22"/>
      <c r="X318" s="22"/>
      <c r="Y318" s="48"/>
      <c r="Z318" s="22"/>
      <c r="AA318" s="22"/>
    </row>
    <row r="319" spans="1:27">
      <c r="A319" s="18">
        <v>1973</v>
      </c>
      <c r="B319" s="18">
        <v>9</v>
      </c>
      <c r="C319" s="82">
        <v>80569</v>
      </c>
      <c r="D319" s="83">
        <v>39.9</v>
      </c>
      <c r="E319" s="11"/>
      <c r="G319" s="10"/>
      <c r="H319" s="25"/>
      <c r="O319">
        <v>196604</v>
      </c>
      <c r="P319" s="108">
        <v>40.125039370364199</v>
      </c>
      <c r="V319" s="11"/>
      <c r="W319" s="22"/>
      <c r="X319" s="22"/>
      <c r="Y319" s="48"/>
      <c r="Z319" s="22"/>
      <c r="AA319" s="22"/>
    </row>
    <row r="320" spans="1:27">
      <c r="A320" s="18">
        <v>1973</v>
      </c>
      <c r="B320" s="18">
        <v>10</v>
      </c>
      <c r="C320" s="82">
        <v>82320</v>
      </c>
      <c r="D320" s="83">
        <v>38.9</v>
      </c>
      <c r="E320" s="11">
        <v>106</v>
      </c>
      <c r="F320" t="s">
        <v>73</v>
      </c>
      <c r="G320" s="25">
        <f>IF(MIN(C320:C322)/AVERAGE(C320:C322)&lt;0.95,(3*AVERAGE(C320:C322)-MIN(C320:C322))/2,AVERAGE(C320:C322))</f>
        <v>82554</v>
      </c>
      <c r="H320" s="25">
        <f>IF(MIN(D320:D322)/AVERAGE(D320:D322)&lt;0.95,(3*AVERAGE(D320:D322)-MIN(D320:D322))/2,AVERAGE(D320:D322))</f>
        <v>39.033333333333331</v>
      </c>
      <c r="O320">
        <v>196701</v>
      </c>
      <c r="P320" s="108">
        <v>40.430007184806797</v>
      </c>
      <c r="V320" s="11"/>
      <c r="W320" s="22"/>
      <c r="X320" s="22"/>
      <c r="Y320" s="48"/>
      <c r="Z320" s="22"/>
      <c r="AA320" s="22"/>
    </row>
    <row r="321" spans="1:27">
      <c r="A321" s="18">
        <v>1973</v>
      </c>
      <c r="B321" s="18">
        <v>11</v>
      </c>
      <c r="C321" s="82">
        <v>82568</v>
      </c>
      <c r="D321" s="83">
        <v>39.1</v>
      </c>
      <c r="E321" s="11"/>
      <c r="G321" s="10"/>
      <c r="H321" s="25"/>
      <c r="O321">
        <v>196702</v>
      </c>
      <c r="P321" s="108">
        <v>40.278096948772998</v>
      </c>
      <c r="V321" s="11"/>
      <c r="W321" s="22"/>
      <c r="X321" s="22"/>
      <c r="Y321" s="48"/>
      <c r="Z321" s="22"/>
      <c r="AA321" s="22"/>
    </row>
    <row r="322" spans="1:27">
      <c r="A322" s="18">
        <v>1973</v>
      </c>
      <c r="B322" s="18">
        <v>12</v>
      </c>
      <c r="C322" s="82">
        <v>82774</v>
      </c>
      <c r="D322" s="83">
        <v>39.1</v>
      </c>
      <c r="E322" s="11"/>
      <c r="G322" s="10"/>
      <c r="H322" s="25"/>
      <c r="O322">
        <v>196703</v>
      </c>
      <c r="P322" s="108">
        <v>40.323358456484797</v>
      </c>
      <c r="V322" s="11"/>
      <c r="W322" s="22"/>
      <c r="X322" s="22"/>
      <c r="Y322" s="48"/>
      <c r="Z322" s="22"/>
      <c r="AA322" s="22"/>
    </row>
    <row r="323" spans="1:27">
      <c r="A323" s="18">
        <v>1974</v>
      </c>
      <c r="B323" s="18">
        <v>1</v>
      </c>
      <c r="C323" s="82">
        <v>80095</v>
      </c>
      <c r="D323" s="83">
        <v>38.299999999999997</v>
      </c>
      <c r="E323" s="11">
        <v>107</v>
      </c>
      <c r="F323" t="s">
        <v>74</v>
      </c>
      <c r="G323" s="25">
        <f>IF(MIN(C323:C325)/AVERAGE(C323:C325)&lt;0.95,(3*AVERAGE(C323:C325)-MIN(C323:C325))/2,AVERAGE(C323:C325))</f>
        <v>80726</v>
      </c>
      <c r="H323" s="25">
        <f>IF(MIN(D323:D325)/AVERAGE(D323:D325)&lt;0.95,(3*AVERAGE(D323:D325)-MIN(D323:D325))/2,AVERAGE(D323:D325))</f>
        <v>38.499999999999993</v>
      </c>
      <c r="O323">
        <v>196704</v>
      </c>
      <c r="P323" s="108">
        <v>40.434682387875199</v>
      </c>
      <c r="V323" s="11"/>
      <c r="W323" s="22"/>
      <c r="X323" s="22"/>
      <c r="Y323" s="48"/>
      <c r="Z323" s="22"/>
      <c r="AA323" s="22"/>
    </row>
    <row r="324" spans="1:27">
      <c r="A324" s="18">
        <v>1974</v>
      </c>
      <c r="B324" s="18">
        <v>2</v>
      </c>
      <c r="C324" s="82">
        <v>80724</v>
      </c>
      <c r="D324" s="83">
        <v>38.4</v>
      </c>
      <c r="E324" s="11"/>
      <c r="G324" s="10"/>
      <c r="H324" s="25"/>
      <c r="O324">
        <v>196801</v>
      </c>
      <c r="P324" s="108">
        <v>40.179048729528397</v>
      </c>
      <c r="V324" s="11"/>
      <c r="W324" s="22"/>
      <c r="X324" s="22"/>
      <c r="Y324" s="48"/>
      <c r="Z324" s="22"/>
      <c r="AA324" s="22"/>
    </row>
    <row r="325" spans="1:27">
      <c r="A325" s="18">
        <v>1974</v>
      </c>
      <c r="B325" s="18">
        <v>3</v>
      </c>
      <c r="C325" s="82">
        <v>81359</v>
      </c>
      <c r="D325" s="83">
        <v>38.799999999999997</v>
      </c>
      <c r="E325" s="11"/>
      <c r="G325" s="10"/>
      <c r="H325" s="25"/>
      <c r="O325">
        <v>196802</v>
      </c>
      <c r="P325" s="108">
        <v>39.8109997892957</v>
      </c>
      <c r="V325" s="11"/>
      <c r="W325" s="22"/>
      <c r="X325" s="22"/>
      <c r="Y325" s="48"/>
      <c r="Z325" s="22"/>
      <c r="AA325" s="22"/>
    </row>
    <row r="326" spans="1:27">
      <c r="A326" s="18">
        <v>1974</v>
      </c>
      <c r="B326" s="18">
        <v>4</v>
      </c>
      <c r="C326" s="82">
        <v>80021</v>
      </c>
      <c r="D326" s="83">
        <v>37.700000000000003</v>
      </c>
      <c r="E326" s="11">
        <v>108</v>
      </c>
      <c r="F326" t="s">
        <v>75</v>
      </c>
      <c r="G326" s="25">
        <f>IF(MIN(C326:C328)/AVERAGE(C326:C328)&lt;0.95,(3*AVERAGE(C326:C328)-MIN(C326:C328))/2,AVERAGE(C326:C328))</f>
        <v>81012</v>
      </c>
      <c r="H326" s="25">
        <f>IF(MIN(D326:D328)/AVERAGE(D326:D328)&lt;0.95,(3*AVERAGE(D326:D328)-MIN(D326:D328))/2,AVERAGE(D326:D328))</f>
        <v>38.93333333333333</v>
      </c>
      <c r="O326">
        <v>196803</v>
      </c>
      <c r="P326" s="108">
        <v>40.1724573931713</v>
      </c>
      <c r="V326" s="11"/>
      <c r="W326" s="22"/>
      <c r="X326" s="22"/>
      <c r="Y326" s="48"/>
      <c r="Z326" s="22"/>
      <c r="AA326" s="22"/>
    </row>
    <row r="327" spans="1:27">
      <c r="A327" s="18">
        <v>1974</v>
      </c>
      <c r="B327" s="18">
        <v>5</v>
      </c>
      <c r="C327" s="82">
        <v>82240</v>
      </c>
      <c r="D327" s="83">
        <v>39.299999999999997</v>
      </c>
      <c r="E327" s="11"/>
      <c r="G327" s="10"/>
      <c r="H327" s="25"/>
      <c r="O327">
        <v>196804</v>
      </c>
      <c r="P327" s="108">
        <v>40.157969529077398</v>
      </c>
      <c r="V327" s="11"/>
      <c r="W327" s="22"/>
      <c r="X327" s="22"/>
      <c r="Y327" s="48"/>
      <c r="Z327" s="22"/>
      <c r="AA327" s="22"/>
    </row>
    <row r="328" spans="1:27">
      <c r="A328" s="18">
        <v>1974</v>
      </c>
      <c r="B328" s="18">
        <v>6</v>
      </c>
      <c r="C328" s="82">
        <v>80775</v>
      </c>
      <c r="D328" s="83">
        <v>39.799999999999997</v>
      </c>
      <c r="E328" s="11"/>
      <c r="G328" s="10"/>
      <c r="H328" s="25"/>
      <c r="O328">
        <v>196901</v>
      </c>
      <c r="P328" s="108">
        <v>39.958543934065098</v>
      </c>
      <c r="V328" s="11"/>
      <c r="W328" s="22"/>
      <c r="X328" s="22"/>
      <c r="Y328" s="48"/>
      <c r="Z328" s="22"/>
      <c r="AA328" s="22"/>
    </row>
    <row r="329" spans="1:27">
      <c r="A329" s="18">
        <v>1974</v>
      </c>
      <c r="B329" s="18">
        <v>7</v>
      </c>
      <c r="C329" s="82">
        <v>76728</v>
      </c>
      <c r="D329" s="83">
        <v>40</v>
      </c>
      <c r="E329" s="11">
        <v>109</v>
      </c>
      <c r="F329" t="s">
        <v>76</v>
      </c>
      <c r="G329" s="25">
        <f>IF(MIN(C329:C331)/AVERAGE(C329:C331)&lt;0.95,(3*AVERAGE(C329:C331)-MIN(C329:C331))/2,AVERAGE(C329:C331))</f>
        <v>78412.666666666672</v>
      </c>
      <c r="H329" s="25">
        <f>IF(MIN(D329:D331)/AVERAGE(D329:D331)&lt;0.95,(3*AVERAGE(D329:D331)-MIN(D329:D331))/2,AVERAGE(D329:D331))</f>
        <v>39.833333333333336</v>
      </c>
      <c r="O329">
        <v>196902</v>
      </c>
      <c r="P329" s="108">
        <v>40.028685693584997</v>
      </c>
      <c r="V329" s="11"/>
      <c r="W329" s="22"/>
      <c r="X329" s="22"/>
      <c r="Y329" s="48"/>
      <c r="Z329" s="22"/>
      <c r="AA329" s="22"/>
    </row>
    <row r="330" spans="1:27">
      <c r="A330" s="18">
        <v>1974</v>
      </c>
      <c r="B330" s="18">
        <v>8</v>
      </c>
      <c r="C330" s="82">
        <v>76785</v>
      </c>
      <c r="D330" s="83">
        <v>40</v>
      </c>
      <c r="E330" s="11"/>
      <c r="G330" s="10"/>
      <c r="H330" s="25"/>
      <c r="O330">
        <v>196903</v>
      </c>
      <c r="P330" s="108">
        <v>39.911609084071799</v>
      </c>
      <c r="V330" s="11"/>
      <c r="W330" s="22"/>
      <c r="X330" s="22"/>
      <c r="Y330" s="48"/>
      <c r="Z330" s="22"/>
      <c r="AA330" s="22"/>
    </row>
    <row r="331" spans="1:27">
      <c r="A331" s="18">
        <v>1974</v>
      </c>
      <c r="B331" s="18">
        <v>9</v>
      </c>
      <c r="C331" s="82">
        <v>81725</v>
      </c>
      <c r="D331" s="83">
        <v>39.5</v>
      </c>
      <c r="E331" s="11"/>
      <c r="G331" s="10"/>
      <c r="H331" s="25"/>
      <c r="O331">
        <v>196904</v>
      </c>
      <c r="P331" s="108">
        <v>39.724733031761502</v>
      </c>
      <c r="V331" s="11"/>
      <c r="W331" s="22"/>
      <c r="X331" s="22"/>
      <c r="Y331" s="48"/>
      <c r="Z331" s="22"/>
      <c r="AA331" s="22"/>
    </row>
    <row r="332" spans="1:27">
      <c r="A332" s="18">
        <v>1974</v>
      </c>
      <c r="B332" s="18">
        <v>10</v>
      </c>
      <c r="C332" s="82">
        <v>82799</v>
      </c>
      <c r="D332" s="83">
        <v>39.299999999999997</v>
      </c>
      <c r="E332" s="11">
        <v>110</v>
      </c>
      <c r="F332" t="s">
        <v>77</v>
      </c>
      <c r="G332" s="25">
        <f>IF(MIN(C332:C334)/AVERAGE(C332:C334)&lt;0.95,(3*AVERAGE(C332:C334)-MIN(C332:C334))/2,AVERAGE(C332:C334))</f>
        <v>82300.666666666672</v>
      </c>
      <c r="H332" s="25">
        <f>IF(MIN(D332:D334)/AVERAGE(D332:D334)&lt;0.95,(3*AVERAGE(D332:D334)-MIN(D332:D334))/2,AVERAGE(D332:D334))</f>
        <v>38.766666666666673</v>
      </c>
      <c r="O332">
        <v>197001</v>
      </c>
      <c r="P332" s="108">
        <v>39.611580426142702</v>
      </c>
      <c r="V332" s="11"/>
      <c r="W332" s="22"/>
      <c r="X332" s="22"/>
      <c r="Y332" s="48"/>
      <c r="Z332" s="22"/>
      <c r="AA332" s="22"/>
    </row>
    <row r="333" spans="1:27">
      <c r="A333" s="18">
        <v>1974</v>
      </c>
      <c r="B333" s="18">
        <v>11</v>
      </c>
      <c r="C333" s="82">
        <v>82527</v>
      </c>
      <c r="D333" s="83">
        <v>38.6</v>
      </c>
      <c r="E333" s="11"/>
      <c r="G333" s="10"/>
      <c r="H333" s="25"/>
      <c r="O333">
        <v>197002</v>
      </c>
      <c r="P333" s="108">
        <v>39.578111572530503</v>
      </c>
      <c r="V333" s="11"/>
      <c r="W333" s="22"/>
      <c r="X333" s="22"/>
      <c r="Y333" s="48"/>
      <c r="Z333" s="22"/>
      <c r="AA333" s="22"/>
    </row>
    <row r="334" spans="1:27">
      <c r="A334" s="18">
        <v>1974</v>
      </c>
      <c r="B334" s="18">
        <v>12</v>
      </c>
      <c r="C334" s="82">
        <v>81576</v>
      </c>
      <c r="D334" s="83">
        <v>38.4</v>
      </c>
      <c r="E334" s="11"/>
      <c r="G334" s="10"/>
      <c r="H334" s="25"/>
      <c r="O334">
        <v>197003</v>
      </c>
      <c r="P334" s="108">
        <v>39.5609778669996</v>
      </c>
      <c r="V334" s="11"/>
      <c r="W334" s="22"/>
      <c r="X334" s="22"/>
      <c r="Y334" s="48"/>
      <c r="Z334" s="22"/>
      <c r="AA334" s="22"/>
    </row>
    <row r="335" spans="1:27">
      <c r="A335" s="18">
        <v>1975</v>
      </c>
      <c r="B335" s="18">
        <v>1</v>
      </c>
      <c r="C335" s="82">
        <v>79377</v>
      </c>
      <c r="D335" s="83">
        <v>38.200000000000003</v>
      </c>
      <c r="E335" s="11">
        <v>111</v>
      </c>
      <c r="F335" t="s">
        <v>78</v>
      </c>
      <c r="G335" s="25">
        <f>IF(MIN(C335:C337)/AVERAGE(C335:C337)&lt;0.95,(3*AVERAGE(C335:C337)-MIN(C335:C337))/2,AVERAGE(C335:C337))</f>
        <v>79219.666666666672</v>
      </c>
      <c r="H335" s="25">
        <f>IF(MIN(D335:D337)/AVERAGE(D335:D337)&lt;0.95,(3*AVERAGE(D335:D337)-MIN(D335:D337))/2,AVERAGE(D335:D337))</f>
        <v>38.06666666666667</v>
      </c>
      <c r="O335">
        <v>197004</v>
      </c>
      <c r="P335" s="108">
        <v>39.243484991154297</v>
      </c>
      <c r="V335" s="11"/>
      <c r="W335" s="22"/>
      <c r="X335" s="22"/>
      <c r="Y335" s="48"/>
      <c r="Z335" s="22"/>
      <c r="AA335" s="22"/>
    </row>
    <row r="336" spans="1:27">
      <c r="A336" s="18">
        <v>1975</v>
      </c>
      <c r="B336" s="18">
        <v>2</v>
      </c>
      <c r="C336" s="82">
        <v>78931</v>
      </c>
      <c r="D336" s="83">
        <v>37.799999999999997</v>
      </c>
      <c r="E336" s="11"/>
      <c r="G336" s="10"/>
      <c r="H336" s="25"/>
      <c r="O336">
        <v>197101</v>
      </c>
      <c r="P336" s="108">
        <v>39.376726082795599</v>
      </c>
      <c r="V336" s="11"/>
      <c r="W336" s="22"/>
      <c r="X336" s="22"/>
      <c r="Y336" s="48"/>
      <c r="Z336" s="22"/>
      <c r="AA336" s="22"/>
    </row>
    <row r="337" spans="1:27">
      <c r="A337" s="18">
        <v>1975</v>
      </c>
      <c r="B337" s="18">
        <v>3</v>
      </c>
      <c r="C337" s="82">
        <v>79351</v>
      </c>
      <c r="D337" s="83">
        <v>38.200000000000003</v>
      </c>
      <c r="E337" s="11"/>
      <c r="G337" s="10"/>
      <c r="H337" s="25"/>
      <c r="O337">
        <v>197102</v>
      </c>
      <c r="P337" s="108">
        <v>39.368508329422397</v>
      </c>
      <c r="V337" s="11"/>
      <c r="W337" s="22"/>
      <c r="X337" s="22"/>
      <c r="Y337" s="48"/>
      <c r="Z337" s="22"/>
      <c r="AA337" s="22"/>
    </row>
    <row r="338" spans="1:27">
      <c r="A338" s="18">
        <v>1975</v>
      </c>
      <c r="B338" s="18">
        <v>4</v>
      </c>
      <c r="C338" s="82">
        <v>80299</v>
      </c>
      <c r="D338" s="83">
        <v>38.5</v>
      </c>
      <c r="E338" s="11">
        <v>112</v>
      </c>
      <c r="F338" t="s">
        <v>79</v>
      </c>
      <c r="G338" s="25">
        <f>IF(MIN(C338:C340)/AVERAGE(C338:C340)&lt;0.95,(3*AVERAGE(C338:C340)-MIN(C338:C340))/2,AVERAGE(C338:C340))</f>
        <v>80070</v>
      </c>
      <c r="H338" s="25">
        <f>IF(MIN(D338:D340)/AVERAGE(D338:D340)&lt;0.95,(3*AVERAGE(D338:D340)-MIN(D338:D340))/2,AVERAGE(D338:D340))</f>
        <v>38.800000000000004</v>
      </c>
      <c r="O338">
        <v>197103</v>
      </c>
      <c r="P338" s="108">
        <v>39.113084256032003</v>
      </c>
      <c r="V338" s="11"/>
      <c r="W338" s="22"/>
      <c r="X338" s="22"/>
      <c r="Y338" s="48"/>
      <c r="Z338" s="22"/>
      <c r="AA338" s="22"/>
    </row>
    <row r="339" spans="1:27">
      <c r="A339" s="18">
        <v>1975</v>
      </c>
      <c r="B339" s="18">
        <v>5</v>
      </c>
      <c r="C339" s="82">
        <v>80531</v>
      </c>
      <c r="D339" s="83">
        <v>39</v>
      </c>
      <c r="E339" s="11"/>
      <c r="G339" s="10"/>
      <c r="H339" s="25"/>
      <c r="O339">
        <v>197104</v>
      </c>
      <c r="P339" s="108">
        <v>39.332712907764801</v>
      </c>
      <c r="V339" s="11"/>
      <c r="W339" s="22"/>
      <c r="X339" s="22"/>
      <c r="Y339" s="48"/>
      <c r="Z339" s="22"/>
      <c r="AA339" s="22"/>
    </row>
    <row r="340" spans="1:27">
      <c r="A340" s="18">
        <v>1975</v>
      </c>
      <c r="B340" s="18">
        <v>6</v>
      </c>
      <c r="C340" s="82">
        <v>79380</v>
      </c>
      <c r="D340" s="83">
        <v>38.9</v>
      </c>
      <c r="E340" s="11"/>
      <c r="G340" s="10"/>
      <c r="H340" s="25"/>
      <c r="O340">
        <v>197201</v>
      </c>
      <c r="P340" s="108">
        <v>39.450487520445797</v>
      </c>
      <c r="V340" s="11"/>
      <c r="W340" s="22"/>
      <c r="X340" s="22"/>
      <c r="Y340" s="48"/>
      <c r="Z340" s="22"/>
      <c r="AA340" s="22"/>
    </row>
    <row r="341" spans="1:27">
      <c r="A341" s="18">
        <v>1975</v>
      </c>
      <c r="B341" s="18">
        <v>7</v>
      </c>
      <c r="C341" s="82">
        <v>74460</v>
      </c>
      <c r="D341" s="83">
        <v>39.299999999999997</v>
      </c>
      <c r="E341" s="11">
        <v>113</v>
      </c>
      <c r="F341" t="s">
        <v>80</v>
      </c>
      <c r="G341" s="25">
        <f>IF(MIN(C341:C343)/AVERAGE(C341:C343)&lt;0.95,(3*AVERAGE(C341:C343)-MIN(C341:C343))/2,AVERAGE(C341:C343))</f>
        <v>76947</v>
      </c>
      <c r="H341" s="25">
        <f>IF(MIN(D341:D343)/AVERAGE(D341:D343)&lt;0.95,(3*AVERAGE(D341:D343)-MIN(D341:D343))/2,AVERAGE(D341:D343))</f>
        <v>39.366666666666667</v>
      </c>
      <c r="O341">
        <v>197202</v>
      </c>
      <c r="P341" s="108">
        <v>39.3938193328731</v>
      </c>
      <c r="V341" s="11"/>
      <c r="W341" s="22"/>
      <c r="X341" s="22"/>
      <c r="Y341" s="48"/>
      <c r="Z341" s="22"/>
      <c r="AA341" s="22"/>
    </row>
    <row r="342" spans="1:27">
      <c r="A342" s="18">
        <v>1975</v>
      </c>
      <c r="B342" s="18">
        <v>8</v>
      </c>
      <c r="C342" s="82">
        <v>75623</v>
      </c>
      <c r="D342" s="83">
        <v>39.5</v>
      </c>
      <c r="E342" s="11"/>
      <c r="G342" s="10"/>
      <c r="H342" s="25"/>
      <c r="O342">
        <v>197203</v>
      </c>
      <c r="P342" s="108">
        <v>39.3339017212123</v>
      </c>
      <c r="V342" s="11"/>
      <c r="W342" s="22"/>
      <c r="X342" s="22"/>
      <c r="Y342" s="48"/>
    </row>
    <row r="343" spans="1:27">
      <c r="A343" s="18">
        <v>1975</v>
      </c>
      <c r="B343" s="18">
        <v>9</v>
      </c>
      <c r="C343" s="82">
        <v>80758</v>
      </c>
      <c r="D343" s="83">
        <v>39.299999999999997</v>
      </c>
      <c r="E343" s="11"/>
      <c r="G343" s="10"/>
      <c r="H343" s="25"/>
      <c r="O343">
        <v>197204</v>
      </c>
      <c r="P343" s="108">
        <v>39.345942365934803</v>
      </c>
      <c r="V343" s="11"/>
      <c r="W343" s="22"/>
      <c r="X343" s="22"/>
      <c r="Y343" s="48"/>
    </row>
    <row r="344" spans="1:27">
      <c r="A344" s="18">
        <v>1975</v>
      </c>
      <c r="B344" s="18">
        <v>10</v>
      </c>
      <c r="C344" s="82">
        <v>82091</v>
      </c>
      <c r="D344" s="83">
        <v>38.6</v>
      </c>
      <c r="E344" s="11">
        <v>114</v>
      </c>
      <c r="F344" t="s">
        <v>81</v>
      </c>
      <c r="G344" s="25">
        <f>IF(MIN(C344:C346)/AVERAGE(C344:C346)&lt;0.95,(3*AVERAGE(C344:C346)-MIN(C344:C346))/2,AVERAGE(C344:C346))</f>
        <v>82210.666666666672</v>
      </c>
      <c r="H344" s="25">
        <f>IF(MIN(D344:D346)/AVERAGE(D344:D346)&lt;0.95,(3*AVERAGE(D344:D346)-MIN(D344:D346))/2,AVERAGE(D344:D346))</f>
        <v>38.56666666666667</v>
      </c>
      <c r="O344">
        <v>197301</v>
      </c>
      <c r="P344" s="108">
        <v>39.312229162040502</v>
      </c>
      <c r="V344" s="11"/>
      <c r="W344" s="22"/>
      <c r="X344" s="22"/>
      <c r="Y344" s="48"/>
    </row>
    <row r="345" spans="1:27">
      <c r="A345" s="18">
        <v>1975</v>
      </c>
      <c r="B345" s="18">
        <v>11</v>
      </c>
      <c r="C345" s="82">
        <v>82277</v>
      </c>
      <c r="D345" s="83">
        <v>38.4</v>
      </c>
      <c r="E345" s="11"/>
      <c r="G345" s="10"/>
      <c r="H345" s="25"/>
      <c r="O345">
        <v>197302</v>
      </c>
      <c r="P345" s="108">
        <v>39.451667021036897</v>
      </c>
      <c r="V345" s="11"/>
      <c r="W345" s="22"/>
      <c r="X345" s="22"/>
      <c r="Y345" s="48"/>
    </row>
    <row r="346" spans="1:27">
      <c r="A346" s="18">
        <v>1975</v>
      </c>
      <c r="B346" s="18">
        <v>12</v>
      </c>
      <c r="C346" s="82">
        <v>82264</v>
      </c>
      <c r="D346" s="83">
        <v>38.700000000000003</v>
      </c>
      <c r="E346" s="11"/>
      <c r="G346" s="10"/>
      <c r="H346" s="25"/>
      <c r="O346">
        <v>197303</v>
      </c>
      <c r="P346" s="108">
        <v>39.417268347262997</v>
      </c>
      <c r="V346" s="11"/>
      <c r="Y346" s="48"/>
    </row>
    <row r="347" spans="1:27">
      <c r="A347" s="18">
        <v>1976</v>
      </c>
      <c r="B347" s="18">
        <v>1</v>
      </c>
      <c r="C347" s="82">
        <v>81037</v>
      </c>
      <c r="D347" s="83">
        <v>38.4</v>
      </c>
      <c r="E347" s="11">
        <v>115</v>
      </c>
      <c r="F347" t="s">
        <v>82</v>
      </c>
      <c r="G347" s="25">
        <f>IF(MIN(C347:C349)/AVERAGE(C347:C349)&lt;0.95,(3*AVERAGE(C347:C349)-MIN(C347:C349))/2,AVERAGE(C347:C349))</f>
        <v>81250.666666666672</v>
      </c>
      <c r="H347" s="25">
        <f>IF(MIN(D347:D349)/AVERAGE(D347:D349)&lt;0.95,(3*AVERAGE(D347:D349)-MIN(D347:D349))/2,AVERAGE(D347:D349))</f>
        <v>38.233333333333334</v>
      </c>
      <c r="O347">
        <v>197304</v>
      </c>
      <c r="P347" s="108">
        <v>39.274602182633103</v>
      </c>
      <c r="V347" s="11"/>
      <c r="Y347" s="48"/>
    </row>
    <row r="348" spans="1:27">
      <c r="A348" s="18">
        <v>1976</v>
      </c>
      <c r="B348" s="18">
        <v>2</v>
      </c>
      <c r="C348" s="82">
        <v>81064</v>
      </c>
      <c r="D348" s="83">
        <v>38</v>
      </c>
      <c r="E348" s="11"/>
      <c r="G348" s="10"/>
      <c r="H348" s="25"/>
      <c r="O348">
        <v>197401</v>
      </c>
      <c r="P348" s="108">
        <v>39.141454128065703</v>
      </c>
      <c r="V348" s="11"/>
      <c r="Y348" s="48"/>
    </row>
    <row r="349" spans="1:27">
      <c r="A349" s="18">
        <v>1976</v>
      </c>
      <c r="B349" s="18">
        <v>3</v>
      </c>
      <c r="C349" s="82">
        <v>81651</v>
      </c>
      <c r="D349" s="83">
        <v>38.299999999999997</v>
      </c>
      <c r="E349" s="11"/>
      <c r="G349" s="10"/>
      <c r="H349" s="25"/>
      <c r="O349">
        <v>197402</v>
      </c>
      <c r="P349" s="108">
        <v>38.824923114700702</v>
      </c>
      <c r="V349" s="11"/>
      <c r="Y349" s="48"/>
    </row>
    <row r="350" spans="1:27">
      <c r="A350" s="18">
        <v>1976</v>
      </c>
      <c r="B350" s="18">
        <v>4</v>
      </c>
      <c r="C350" s="82">
        <v>81503</v>
      </c>
      <c r="D350" s="83">
        <v>37.4</v>
      </c>
      <c r="E350" s="11">
        <v>116</v>
      </c>
      <c r="F350" t="s">
        <v>83</v>
      </c>
      <c r="G350" s="25">
        <f>IF(MIN(C350:C352)/AVERAGE(C350:C352)&lt;0.95,(3*AVERAGE(C350:C352)-MIN(C350:C352))/2,AVERAGE(C350:C352))</f>
        <v>82830.333333333328</v>
      </c>
      <c r="H350" s="25">
        <f>IF(MIN(D350:D352)/AVERAGE(D350:D352)&lt;0.95,(3*AVERAGE(D350:D352)-MIN(D350:D352))/2,AVERAGE(D350:D352))</f>
        <v>38.466666666666661</v>
      </c>
      <c r="O350">
        <v>197403</v>
      </c>
      <c r="P350" s="108">
        <v>39.066882011309801</v>
      </c>
      <c r="V350" s="11"/>
      <c r="Y350" s="48"/>
    </row>
    <row r="351" spans="1:27">
      <c r="A351" s="18">
        <v>1976</v>
      </c>
      <c r="B351" s="18">
        <v>5</v>
      </c>
      <c r="C351" s="82">
        <v>83424</v>
      </c>
      <c r="D351" s="83">
        <v>38.799999999999997</v>
      </c>
      <c r="E351" s="11"/>
      <c r="G351" s="10"/>
      <c r="H351" s="25"/>
      <c r="O351">
        <v>197404</v>
      </c>
      <c r="P351" s="108">
        <v>38.9941540676502</v>
      </c>
      <c r="V351" s="11"/>
      <c r="Y351" s="48"/>
    </row>
    <row r="352" spans="1:27">
      <c r="A352" s="60">
        <v>1976</v>
      </c>
      <c r="B352" s="60">
        <v>6</v>
      </c>
      <c r="C352" s="79">
        <v>83564</v>
      </c>
      <c r="D352" s="79">
        <v>39.200000000000003</v>
      </c>
      <c r="E352" s="11"/>
      <c r="G352" s="10"/>
      <c r="H352" s="25"/>
      <c r="O352">
        <v>197501</v>
      </c>
      <c r="P352" s="108">
        <v>38.6966577790825</v>
      </c>
      <c r="V352" s="11"/>
      <c r="Y352" s="48"/>
    </row>
    <row r="353" spans="1:25">
      <c r="A353" s="18">
        <v>1976</v>
      </c>
      <c r="B353" s="18">
        <v>7</v>
      </c>
      <c r="C353" s="79">
        <v>79327</v>
      </c>
      <c r="D353" s="79">
        <v>39.6</v>
      </c>
      <c r="E353" s="11">
        <v>117</v>
      </c>
      <c r="F353" t="s">
        <v>84</v>
      </c>
      <c r="G353" s="25">
        <f>IF(MIN(C353:C355)/AVERAGE(C353:C355)&lt;0.95,(3*AVERAGE(C353:C355)-MIN(C353:C355))/2,AVERAGE(C353:C355))</f>
        <v>81177.333333333328</v>
      </c>
      <c r="H353" s="25">
        <f>IF(MIN(D353:D355)/AVERAGE(D353:D355)&lt;0.95,(3*AVERAGE(D353:D355)-MIN(D353:D355))/2,AVERAGE(D353:D355))</f>
        <v>39.466666666666669</v>
      </c>
      <c r="O353">
        <v>197502</v>
      </c>
      <c r="P353" s="108">
        <v>38.708784910655197</v>
      </c>
      <c r="V353" s="11"/>
      <c r="Y353" s="48"/>
    </row>
    <row r="354" spans="1:25">
      <c r="A354" s="18">
        <v>1976</v>
      </c>
      <c r="B354" s="18">
        <v>8</v>
      </c>
      <c r="C354" s="79">
        <v>79256</v>
      </c>
      <c r="D354" s="79">
        <v>39.6</v>
      </c>
      <c r="E354" s="11"/>
      <c r="G354" s="10"/>
      <c r="H354" s="25"/>
      <c r="O354">
        <v>197503</v>
      </c>
      <c r="P354" s="108">
        <v>38.623028958677601</v>
      </c>
      <c r="V354" s="11"/>
      <c r="Y354" s="48"/>
    </row>
    <row r="355" spans="1:25">
      <c r="A355" s="18">
        <v>1976</v>
      </c>
      <c r="B355" s="18">
        <v>9</v>
      </c>
      <c r="C355" s="79">
        <v>84949</v>
      </c>
      <c r="D355" s="79">
        <v>39.200000000000003</v>
      </c>
      <c r="E355" s="11"/>
      <c r="G355" s="10"/>
      <c r="H355" s="25"/>
      <c r="O355">
        <v>197504</v>
      </c>
      <c r="P355" s="108">
        <v>38.785820198748297</v>
      </c>
      <c r="V355" s="11"/>
      <c r="Y355" s="48"/>
    </row>
    <row r="356" spans="1:25">
      <c r="A356" s="18">
        <v>1976</v>
      </c>
      <c r="B356" s="18">
        <v>10</v>
      </c>
      <c r="C356" s="79">
        <v>86110</v>
      </c>
      <c r="D356" s="79">
        <v>38.6</v>
      </c>
      <c r="E356" s="11">
        <v>118</v>
      </c>
      <c r="F356" t="s">
        <v>85</v>
      </c>
      <c r="G356" s="25">
        <f>IF(MIN(C356:C358)/AVERAGE(C356:C358)&lt;0.95,(3*AVERAGE(C356:C358)-MIN(C356:C358))/2,AVERAGE(C356:C358))</f>
        <v>86384.666666666672</v>
      </c>
      <c r="H356" s="25">
        <f>IF(MIN(D356:D358)/AVERAGE(D356:D358)&lt;0.95,(3*AVERAGE(D356:D358)-MIN(D356:D358))/2,AVERAGE(D356:D358))</f>
        <v>38.533333333333331</v>
      </c>
      <c r="O356">
        <v>197601</v>
      </c>
      <c r="P356" s="108">
        <v>38.845183727216899</v>
      </c>
      <c r="V356" s="11"/>
      <c r="Y356" s="48"/>
    </row>
    <row r="357" spans="1:25">
      <c r="A357" s="18">
        <v>1976</v>
      </c>
      <c r="B357" s="18">
        <v>11</v>
      </c>
      <c r="C357" s="79">
        <v>86458</v>
      </c>
      <c r="D357" s="79">
        <v>38.4</v>
      </c>
      <c r="E357" s="11"/>
      <c r="G357" s="10"/>
      <c r="H357" s="25"/>
      <c r="O357">
        <v>197602</v>
      </c>
      <c r="P357" s="108">
        <v>38.387705743545901</v>
      </c>
      <c r="V357" s="11"/>
      <c r="Y357" s="48"/>
    </row>
    <row r="358" spans="1:25">
      <c r="A358" s="18">
        <v>1976</v>
      </c>
      <c r="B358" s="18">
        <v>12</v>
      </c>
      <c r="C358" s="79">
        <v>86586</v>
      </c>
      <c r="D358" s="79">
        <v>38.6</v>
      </c>
      <c r="E358" s="11"/>
      <c r="G358" s="10"/>
      <c r="H358" s="25"/>
      <c r="O358">
        <v>197603</v>
      </c>
      <c r="P358" s="108">
        <v>38.7343825332132</v>
      </c>
      <c r="V358" s="11"/>
      <c r="Y358" s="48"/>
    </row>
    <row r="359" spans="1:25">
      <c r="A359" s="18">
        <v>1977</v>
      </c>
      <c r="B359" s="18">
        <v>1</v>
      </c>
      <c r="C359" s="79">
        <v>83510</v>
      </c>
      <c r="D359" s="79">
        <v>37.799999999999997</v>
      </c>
      <c r="E359" s="11">
        <v>119</v>
      </c>
      <c r="F359" t="s">
        <v>86</v>
      </c>
      <c r="G359" s="25">
        <f>IF(MIN(C359:C361)/AVERAGE(C359:C361)&lt;0.95,(3*AVERAGE(C359:C361)-MIN(C359:C361))/2,AVERAGE(C359:C361))</f>
        <v>84754.666666666672</v>
      </c>
      <c r="H359" s="25">
        <f>IF(MIN(D359:D361)/AVERAGE(D359:D361)&lt;0.95,(3*AVERAGE(D359:D361)-MIN(D359:D361))/2,AVERAGE(D359:D361))</f>
        <v>38.199999999999996</v>
      </c>
      <c r="O359">
        <v>197604</v>
      </c>
      <c r="P359" s="108">
        <v>38.745260425234399</v>
      </c>
      <c r="V359" s="11"/>
      <c r="Y359" s="48"/>
    </row>
    <row r="360" spans="1:25">
      <c r="A360" s="18">
        <v>1977</v>
      </c>
      <c r="B360" s="18">
        <v>2</v>
      </c>
      <c r="C360" s="79">
        <v>84800</v>
      </c>
      <c r="D360" s="79">
        <v>38.299999999999997</v>
      </c>
      <c r="E360" s="11"/>
      <c r="G360" s="10"/>
      <c r="H360" s="25"/>
      <c r="O360">
        <v>197701</v>
      </c>
      <c r="P360" s="108">
        <v>38.784771631530099</v>
      </c>
      <c r="V360" s="11"/>
      <c r="Y360" s="48"/>
    </row>
    <row r="361" spans="1:25">
      <c r="A361" s="18">
        <v>1977</v>
      </c>
      <c r="B361" s="18">
        <v>3</v>
      </c>
      <c r="C361" s="79">
        <v>85954</v>
      </c>
      <c r="D361" s="79">
        <v>38.5</v>
      </c>
      <c r="E361" s="11"/>
      <c r="G361" s="10"/>
      <c r="H361" s="25"/>
      <c r="O361">
        <v>197702</v>
      </c>
      <c r="P361" s="108">
        <v>38.9640660512731</v>
      </c>
      <c r="V361" s="11"/>
      <c r="Y361" s="48"/>
    </row>
    <row r="362" spans="1:25">
      <c r="A362" s="18">
        <v>1977</v>
      </c>
      <c r="B362" s="18">
        <v>4</v>
      </c>
      <c r="C362" s="79">
        <v>86191</v>
      </c>
      <c r="D362" s="79">
        <v>38.6</v>
      </c>
      <c r="E362" s="11">
        <v>120</v>
      </c>
      <c r="F362" t="s">
        <v>87</v>
      </c>
      <c r="G362" s="25">
        <f>IF(MIN(C362:C364)/AVERAGE(C362:C364)&lt;0.95,(3*AVERAGE(C362:C364)-MIN(C362:C364))/2,AVERAGE(C362:C364))</f>
        <v>86680.666666666672</v>
      </c>
      <c r="H362" s="25">
        <f>IF(MIN(D362:D364)/AVERAGE(D362:D364)&lt;0.95,(3*AVERAGE(D362:D364)-MIN(D362:D364))/2,AVERAGE(D362:D364))</f>
        <v>39.033333333333331</v>
      </c>
      <c r="O362">
        <v>197703</v>
      </c>
      <c r="P362" s="108">
        <v>38.845577410867598</v>
      </c>
      <c r="V362" s="11"/>
      <c r="Y362" s="48"/>
    </row>
    <row r="363" spans="1:25">
      <c r="A363" s="18">
        <v>1977</v>
      </c>
      <c r="B363" s="18">
        <v>5</v>
      </c>
      <c r="C363" s="79">
        <v>87707</v>
      </c>
      <c r="D363" s="79">
        <v>39.1</v>
      </c>
      <c r="E363" s="11"/>
      <c r="G363" s="10"/>
      <c r="H363" s="25"/>
      <c r="O363">
        <v>197704</v>
      </c>
      <c r="P363" s="108">
        <v>38.684582500774702</v>
      </c>
      <c r="V363" s="11"/>
      <c r="Y363" s="48"/>
    </row>
    <row r="364" spans="1:25">
      <c r="A364" s="18">
        <v>1977</v>
      </c>
      <c r="B364" s="18">
        <v>6</v>
      </c>
      <c r="C364" s="79">
        <v>86144</v>
      </c>
      <c r="D364" s="79">
        <v>39.4</v>
      </c>
      <c r="E364" s="11"/>
      <c r="G364" s="10"/>
      <c r="H364" s="25"/>
      <c r="O364">
        <v>197801</v>
      </c>
      <c r="P364" s="108">
        <v>38.783647826479204</v>
      </c>
      <c r="V364" s="11"/>
      <c r="Y364" s="48"/>
    </row>
    <row r="365" spans="1:25">
      <c r="A365" s="18">
        <v>1977</v>
      </c>
      <c r="B365" s="18">
        <v>7</v>
      </c>
      <c r="C365" s="79">
        <v>82517</v>
      </c>
      <c r="D365" s="79">
        <v>39.799999999999997</v>
      </c>
      <c r="E365" s="11">
        <v>121</v>
      </c>
      <c r="F365" t="s">
        <v>88</v>
      </c>
      <c r="G365" s="25">
        <f>IF(MIN(C365:C367)/AVERAGE(C365:C367)&lt;0.95,(3*AVERAGE(C365:C367)-MIN(C365:C367))/2,AVERAGE(C365:C367))</f>
        <v>84449.666666666672</v>
      </c>
      <c r="H365" s="25">
        <f>IF(MIN(D365:D367)/AVERAGE(D365:D367)&lt;0.95,(3*AVERAGE(D365:D367)-MIN(D365:D367))/2,AVERAGE(D365:D367))</f>
        <v>39.56666666666667</v>
      </c>
      <c r="O365">
        <v>197802</v>
      </c>
      <c r="P365" s="108">
        <v>39.123757591114597</v>
      </c>
      <c r="V365" s="11"/>
      <c r="Y365" s="48"/>
    </row>
    <row r="366" spans="1:25">
      <c r="A366" s="18">
        <v>1977</v>
      </c>
      <c r="B366" s="18">
        <v>8</v>
      </c>
      <c r="C366" s="79">
        <v>82714</v>
      </c>
      <c r="D366" s="79">
        <v>39.700000000000003</v>
      </c>
      <c r="E366" s="11"/>
      <c r="G366" s="10"/>
      <c r="H366" s="25"/>
      <c r="O366">
        <v>197803</v>
      </c>
      <c r="P366" s="108">
        <v>39.010715588775497</v>
      </c>
      <c r="V366" s="11"/>
      <c r="Y366" s="48"/>
    </row>
    <row r="367" spans="1:25">
      <c r="A367" s="18">
        <v>1977</v>
      </c>
      <c r="B367" s="18">
        <v>9</v>
      </c>
      <c r="C367" s="79">
        <v>88118</v>
      </c>
      <c r="D367" s="79">
        <v>39.200000000000003</v>
      </c>
      <c r="E367" s="11"/>
      <c r="G367" s="10"/>
      <c r="H367" s="25"/>
      <c r="O367">
        <v>197804</v>
      </c>
      <c r="P367" s="108">
        <v>39.0499775222195</v>
      </c>
      <c r="V367" s="11"/>
      <c r="Y367" s="48"/>
    </row>
    <row r="368" spans="1:25">
      <c r="A368" s="18">
        <v>1977</v>
      </c>
      <c r="B368" s="18">
        <v>10</v>
      </c>
      <c r="C368" s="79">
        <v>89550</v>
      </c>
      <c r="D368" s="79">
        <v>38.799999999999997</v>
      </c>
      <c r="E368" s="11">
        <v>122</v>
      </c>
      <c r="F368" t="s">
        <v>89</v>
      </c>
      <c r="G368" s="25">
        <f>IF(MIN(C368:C370)/AVERAGE(C368:C370)&lt;0.95,(3*AVERAGE(C368:C370)-MIN(C368:C370))/2,AVERAGE(C368:C370))</f>
        <v>90103.333333333328</v>
      </c>
      <c r="H368" s="25">
        <f>IF(MIN(D368:D370)/AVERAGE(D368:D370)&lt;0.95,(3*AVERAGE(D368:D370)-MIN(D368:D370))/2,AVERAGE(D368:D370))</f>
        <v>38.466666666666661</v>
      </c>
      <c r="O368">
        <v>197901</v>
      </c>
      <c r="P368" s="108">
        <v>38.999365685845802</v>
      </c>
      <c r="V368" s="11"/>
      <c r="Y368" s="48"/>
    </row>
    <row r="369" spans="1:25">
      <c r="A369" s="18">
        <v>1977</v>
      </c>
      <c r="B369" s="18">
        <v>11</v>
      </c>
      <c r="C369" s="79">
        <v>90397</v>
      </c>
      <c r="D369" s="79">
        <v>38.299999999999997</v>
      </c>
      <c r="E369" s="11"/>
      <c r="G369" s="10"/>
      <c r="H369" s="25"/>
      <c r="O369">
        <v>197902</v>
      </c>
      <c r="P369" s="108">
        <v>38.666596814162098</v>
      </c>
      <c r="V369" s="11"/>
      <c r="Y369" s="48"/>
    </row>
    <row r="370" spans="1:25">
      <c r="A370" s="18">
        <v>1977</v>
      </c>
      <c r="B370" s="18">
        <v>12</v>
      </c>
      <c r="C370" s="79">
        <v>90363</v>
      </c>
      <c r="D370" s="79">
        <v>38.299999999999997</v>
      </c>
      <c r="E370" s="11"/>
      <c r="G370" s="10"/>
      <c r="H370" s="25"/>
      <c r="O370">
        <v>197903</v>
      </c>
      <c r="P370" s="108">
        <v>38.962384031771698</v>
      </c>
      <c r="V370" s="11"/>
      <c r="Y370" s="48"/>
    </row>
    <row r="371" spans="1:25">
      <c r="A371" s="18">
        <v>1978</v>
      </c>
      <c r="B371" s="18">
        <v>1</v>
      </c>
      <c r="C371" s="79">
        <v>87523</v>
      </c>
      <c r="D371" s="79">
        <v>37.9</v>
      </c>
      <c r="E371" s="11">
        <v>123</v>
      </c>
      <c r="F371" t="s">
        <v>90</v>
      </c>
      <c r="G371" s="25">
        <f>IF(MIN(C371:C373)/AVERAGE(C371:C373)&lt;0.95,(3*AVERAGE(C371:C373)-MIN(C371:C373))/2,AVERAGE(C371:C373))</f>
        <v>88406</v>
      </c>
      <c r="H371" s="25">
        <f>IF(MIN(D371:D373)/AVERAGE(D371:D373)&lt;0.95,(3*AVERAGE(D371:D373)-MIN(D371:D373))/2,AVERAGE(D371:D373))</f>
        <v>38.233333333333334</v>
      </c>
      <c r="O371">
        <v>197904</v>
      </c>
      <c r="P371" s="108">
        <v>38.993648644382198</v>
      </c>
      <c r="V371" s="11"/>
      <c r="Y371" s="48"/>
    </row>
    <row r="372" spans="1:25">
      <c r="A372" s="18">
        <v>1978</v>
      </c>
      <c r="B372" s="18">
        <v>2</v>
      </c>
      <c r="C372" s="79">
        <v>88235</v>
      </c>
      <c r="D372" s="79">
        <v>38.1</v>
      </c>
      <c r="E372" s="11"/>
      <c r="G372" s="10"/>
      <c r="H372" s="25"/>
      <c r="O372">
        <v>198001</v>
      </c>
      <c r="P372" s="108">
        <v>38.775465596381402</v>
      </c>
      <c r="V372" s="11"/>
      <c r="Y372" s="48"/>
    </row>
    <row r="373" spans="1:25">
      <c r="A373" s="18">
        <v>1978</v>
      </c>
      <c r="B373" s="18">
        <v>3</v>
      </c>
      <c r="C373" s="79">
        <v>89460</v>
      </c>
      <c r="D373" s="79">
        <v>38.700000000000003</v>
      </c>
      <c r="E373" s="11"/>
      <c r="G373" s="10"/>
      <c r="H373" s="25"/>
      <c r="O373">
        <v>198002</v>
      </c>
      <c r="P373" s="108">
        <v>38.4980747996715</v>
      </c>
      <c r="V373" s="11"/>
      <c r="Y373" s="48"/>
    </row>
    <row r="374" spans="1:25">
      <c r="A374" s="18">
        <v>1978</v>
      </c>
      <c r="B374" s="18">
        <v>4</v>
      </c>
      <c r="C374" s="79">
        <v>91255</v>
      </c>
      <c r="D374" s="79">
        <v>38.799999999999997</v>
      </c>
      <c r="E374" s="11">
        <v>124</v>
      </c>
      <c r="F374" t="s">
        <v>91</v>
      </c>
      <c r="G374" s="25">
        <f>IF(MIN(C374:C376)/AVERAGE(C374:C376)&lt;0.95,(3*AVERAGE(C374:C376)-MIN(C374:C376))/2,AVERAGE(C374:C376))</f>
        <v>91246.666666666672</v>
      </c>
      <c r="H374" s="25">
        <f>IF(MIN(D374:D376)/AVERAGE(D374:D376)&lt;0.95,(3*AVERAGE(D374:D376)-MIN(D374:D376))/2,AVERAGE(D374:D376))</f>
        <v>39.166666666666664</v>
      </c>
      <c r="O374">
        <v>198003</v>
      </c>
      <c r="P374" s="108">
        <v>38.384200489457101</v>
      </c>
      <c r="V374" s="11"/>
      <c r="Y374" s="48"/>
    </row>
    <row r="375" spans="1:25">
      <c r="A375" s="18">
        <v>1978</v>
      </c>
      <c r="B375" s="18">
        <v>5</v>
      </c>
      <c r="C375" s="79">
        <v>91711</v>
      </c>
      <c r="D375" s="79">
        <v>39</v>
      </c>
      <c r="E375" s="11"/>
      <c r="G375" s="10"/>
      <c r="H375" s="25"/>
      <c r="O375">
        <v>198004</v>
      </c>
      <c r="P375" s="108">
        <v>38.503028922765303</v>
      </c>
      <c r="V375" s="11"/>
      <c r="Y375" s="48"/>
    </row>
    <row r="376" spans="1:25">
      <c r="A376" s="18">
        <v>1978</v>
      </c>
      <c r="B376" s="18">
        <v>6</v>
      </c>
      <c r="C376" s="79">
        <v>90774</v>
      </c>
      <c r="D376" s="79">
        <v>39.700000000000003</v>
      </c>
      <c r="E376" s="11"/>
      <c r="G376" s="10"/>
      <c r="H376" s="25"/>
      <c r="O376">
        <v>198101</v>
      </c>
      <c r="P376" s="108">
        <v>38.6156227454033</v>
      </c>
      <c r="V376" s="11"/>
      <c r="Y376" s="48"/>
    </row>
    <row r="377" spans="1:25">
      <c r="A377" s="18">
        <v>1978</v>
      </c>
      <c r="B377" s="18">
        <v>7</v>
      </c>
      <c r="C377" s="79">
        <v>86328</v>
      </c>
      <c r="D377" s="79">
        <v>39.799999999999997</v>
      </c>
      <c r="E377" s="11">
        <v>125</v>
      </c>
      <c r="F377" t="s">
        <v>92</v>
      </c>
      <c r="G377" s="25">
        <f>IF(MIN(C377:C379)/AVERAGE(C377:C379)&lt;0.95,(3*AVERAGE(C377:C379)-MIN(C377:C379))/2,AVERAGE(C377:C379))</f>
        <v>88368.666666666672</v>
      </c>
      <c r="H377" s="25">
        <f>IF(MIN(D377:D379)/AVERAGE(D377:D379)&lt;0.95,(3*AVERAGE(D377:D379)-MIN(D377:D379))/2,AVERAGE(D377:D379))</f>
        <v>39.733333333333327</v>
      </c>
      <c r="O377">
        <v>198102</v>
      </c>
      <c r="P377" s="108">
        <v>38.151602852366899</v>
      </c>
      <c r="V377" s="11"/>
      <c r="Y377" s="48"/>
    </row>
    <row r="378" spans="1:25">
      <c r="A378" s="18">
        <v>1978</v>
      </c>
      <c r="B378" s="18">
        <v>8</v>
      </c>
      <c r="C378" s="79">
        <v>86692</v>
      </c>
      <c r="D378" s="79">
        <v>39.9</v>
      </c>
      <c r="E378" s="11"/>
      <c r="G378" s="10"/>
      <c r="H378" s="25"/>
      <c r="O378">
        <v>198103</v>
      </c>
      <c r="P378" s="108">
        <v>38.5336333417685</v>
      </c>
      <c r="V378" s="11"/>
      <c r="Y378" s="48"/>
    </row>
    <row r="379" spans="1:25">
      <c r="A379" s="18">
        <v>1978</v>
      </c>
      <c r="B379" s="18">
        <v>9</v>
      </c>
      <c r="C379" s="79">
        <v>92086</v>
      </c>
      <c r="D379" s="79">
        <v>39.5</v>
      </c>
      <c r="E379" s="11"/>
      <c r="G379" s="10"/>
      <c r="H379" s="25"/>
      <c r="O379">
        <v>198104</v>
      </c>
      <c r="P379" s="108">
        <v>38.279120962172399</v>
      </c>
      <c r="V379" s="11"/>
      <c r="Y379" s="48"/>
    </row>
    <row r="380" spans="1:25">
      <c r="A380" s="18">
        <v>1978</v>
      </c>
      <c r="B380" s="18">
        <v>10</v>
      </c>
      <c r="C380" s="79">
        <v>93622</v>
      </c>
      <c r="D380" s="79">
        <v>38.9</v>
      </c>
      <c r="E380" s="11">
        <v>126</v>
      </c>
      <c r="F380" t="s">
        <v>93</v>
      </c>
      <c r="G380" s="25">
        <f>IF(MIN(C380:C382)/AVERAGE(C380:C382)&lt;0.95,(3*AVERAGE(C380:C382)-MIN(C380:C382))/2,AVERAGE(C380:C382))</f>
        <v>93883.666666666672</v>
      </c>
      <c r="H380" s="25">
        <f>IF(MIN(D380:D382)/AVERAGE(D380:D382)&lt;0.95,(3*AVERAGE(D380:D382)-MIN(D380:D382))/2,AVERAGE(D380:D382))</f>
        <v>38.833333333333336</v>
      </c>
      <c r="O380">
        <v>198201</v>
      </c>
      <c r="P380" s="108">
        <v>37.858412008031998</v>
      </c>
      <c r="V380" s="11"/>
      <c r="Y380" s="48"/>
    </row>
    <row r="381" spans="1:25">
      <c r="A381" s="18">
        <v>1978</v>
      </c>
      <c r="B381" s="18">
        <v>11</v>
      </c>
      <c r="C381" s="79">
        <v>93809</v>
      </c>
      <c r="D381" s="79">
        <v>38.700000000000003</v>
      </c>
      <c r="E381" s="11"/>
      <c r="G381" s="10"/>
      <c r="H381" s="25"/>
      <c r="O381">
        <v>198202</v>
      </c>
      <c r="P381" s="108">
        <v>38.122103821781501</v>
      </c>
      <c r="V381" s="11"/>
      <c r="Y381" s="48"/>
    </row>
    <row r="382" spans="1:25">
      <c r="A382" s="18">
        <v>1978</v>
      </c>
      <c r="B382" s="18">
        <v>12</v>
      </c>
      <c r="C382" s="79">
        <v>94220</v>
      </c>
      <c r="D382" s="79">
        <v>38.9</v>
      </c>
      <c r="E382" s="11"/>
      <c r="G382" s="10"/>
      <c r="H382" s="25"/>
      <c r="O382">
        <v>198203</v>
      </c>
      <c r="P382" s="108">
        <v>37.945612697614102</v>
      </c>
      <c r="V382" s="11"/>
      <c r="Y382" s="48"/>
    </row>
    <row r="383" spans="1:25">
      <c r="A383" s="18">
        <v>1979</v>
      </c>
      <c r="B383" s="18">
        <v>1</v>
      </c>
      <c r="C383" s="79">
        <v>91540</v>
      </c>
      <c r="D383" s="79">
        <v>38.4</v>
      </c>
      <c r="E383" s="11">
        <v>127</v>
      </c>
      <c r="F383" t="s">
        <v>94</v>
      </c>
      <c r="G383" s="25">
        <f>IF(MIN(C383:C385)/AVERAGE(C383:C385)&lt;0.95,(3*AVERAGE(C383:C385)-MIN(C383:C385))/2,AVERAGE(C383:C385))</f>
        <v>92245.666666666672</v>
      </c>
      <c r="H383" s="25">
        <f>IF(MIN(D383:D385)/AVERAGE(D383:D385)&lt;0.95,(3*AVERAGE(D383:D385)-MIN(D383:D385))/2,AVERAGE(D383:D385))</f>
        <v>38.466666666666661</v>
      </c>
      <c r="O383">
        <v>198204</v>
      </c>
      <c r="P383" s="108">
        <v>37.9627496024384</v>
      </c>
      <c r="V383" s="11"/>
      <c r="Y383" s="48"/>
    </row>
    <row r="384" spans="1:25">
      <c r="A384" s="18">
        <v>1979</v>
      </c>
      <c r="B384" s="18">
        <v>2</v>
      </c>
      <c r="C384" s="79">
        <v>92001</v>
      </c>
      <c r="D384" s="79">
        <v>38.200000000000003</v>
      </c>
      <c r="E384" s="11"/>
      <c r="G384" s="10"/>
      <c r="H384" s="25"/>
      <c r="O384">
        <v>198301</v>
      </c>
      <c r="P384" s="108">
        <v>38.075204199866398</v>
      </c>
      <c r="V384" s="11"/>
      <c r="Y384" s="48"/>
    </row>
    <row r="385" spans="1:25">
      <c r="A385" s="18">
        <v>1979</v>
      </c>
      <c r="B385" s="18">
        <v>3</v>
      </c>
      <c r="C385" s="79">
        <v>93196</v>
      </c>
      <c r="D385" s="79">
        <v>38.799999999999997</v>
      </c>
      <c r="E385" s="11"/>
      <c r="G385" s="10"/>
      <c r="H385" s="25"/>
      <c r="O385">
        <v>198302</v>
      </c>
      <c r="P385" s="108">
        <v>38.281794852292997</v>
      </c>
      <c r="V385" s="11"/>
      <c r="Y385" s="48"/>
    </row>
    <row r="386" spans="1:25">
      <c r="A386" s="18">
        <v>1979</v>
      </c>
      <c r="B386" s="18">
        <v>4</v>
      </c>
      <c r="C386" s="79">
        <v>91802</v>
      </c>
      <c r="D386" s="79">
        <v>37.4</v>
      </c>
      <c r="E386" s="11">
        <v>128</v>
      </c>
      <c r="F386" t="s">
        <v>95</v>
      </c>
      <c r="G386" s="25">
        <f>IF(MIN(C386:C388)/AVERAGE(C386:C388)&lt;0.95,(3*AVERAGE(C386:C388)-MIN(C386:C388))/2,AVERAGE(C386:C388))</f>
        <v>92854.666666666672</v>
      </c>
      <c r="H386" s="25">
        <f>IF(MIN(D386:D388)/AVERAGE(D386:D388)&lt;0.95,(3*AVERAGE(D386:D388)-MIN(D386:D388))/2,AVERAGE(D386:D388))</f>
        <v>38.699999999999996</v>
      </c>
      <c r="O386">
        <v>198303</v>
      </c>
      <c r="P386" s="108">
        <v>38.387516921182801</v>
      </c>
      <c r="V386" s="11"/>
      <c r="Y386" s="48"/>
    </row>
    <row r="387" spans="1:25">
      <c r="A387" s="18">
        <v>1979</v>
      </c>
      <c r="B387" s="18">
        <v>5</v>
      </c>
      <c r="C387" s="79">
        <v>94204</v>
      </c>
      <c r="D387" s="79">
        <v>39.200000000000003</v>
      </c>
      <c r="E387" s="11"/>
      <c r="G387" s="10"/>
      <c r="H387" s="25"/>
      <c r="O387">
        <v>198304</v>
      </c>
      <c r="P387" s="108">
        <v>38.445716522639401</v>
      </c>
      <c r="V387" s="11"/>
      <c r="Y387" s="48"/>
    </row>
    <row r="388" spans="1:25">
      <c r="A388" s="18">
        <v>1979</v>
      </c>
      <c r="B388" s="18">
        <v>6</v>
      </c>
      <c r="C388" s="79">
        <v>92558</v>
      </c>
      <c r="D388" s="79">
        <v>39.5</v>
      </c>
      <c r="E388" s="11"/>
      <c r="G388" s="10"/>
      <c r="H388" s="25"/>
      <c r="O388">
        <v>198401</v>
      </c>
      <c r="P388" s="108">
        <v>38.690791654490098</v>
      </c>
      <c r="V388" s="11"/>
      <c r="Y388" s="48"/>
    </row>
    <row r="389" spans="1:25">
      <c r="A389" s="18">
        <v>1979</v>
      </c>
      <c r="B389" s="18">
        <v>7</v>
      </c>
      <c r="C389" s="79">
        <v>89064</v>
      </c>
      <c r="D389" s="79">
        <v>39.799999999999997</v>
      </c>
      <c r="E389" s="11">
        <v>129</v>
      </c>
      <c r="F389" t="s">
        <v>96</v>
      </c>
      <c r="G389" s="25">
        <f>IF(MIN(C389:C391)/AVERAGE(C389:C391)&lt;0.95,(3*AVERAGE(C389:C391)-MIN(C389:C391))/2,AVERAGE(C389:C391))</f>
        <v>91097.333333333328</v>
      </c>
      <c r="H389" s="25">
        <f>IF(MIN(D389:D391)/AVERAGE(D389:D391)&lt;0.95,(3*AVERAGE(D389:D391)-MIN(D389:D391))/2,AVERAGE(D389:D391))</f>
        <v>39.666666666666664</v>
      </c>
      <c r="O389">
        <v>198402</v>
      </c>
      <c r="P389" s="108">
        <v>38.786609099761499</v>
      </c>
      <c r="V389" s="11"/>
      <c r="Y389" s="48"/>
    </row>
    <row r="390" spans="1:25">
      <c r="A390" s="18">
        <v>1979</v>
      </c>
      <c r="B390" s="18">
        <v>8</v>
      </c>
      <c r="C390" s="79">
        <v>89360</v>
      </c>
      <c r="D390" s="79">
        <v>39.700000000000003</v>
      </c>
      <c r="E390" s="11"/>
      <c r="G390" s="10"/>
      <c r="H390" s="25"/>
      <c r="O390">
        <v>198403</v>
      </c>
      <c r="P390" s="108">
        <v>38.8345747749322</v>
      </c>
      <c r="V390" s="11"/>
      <c r="Y390" s="48"/>
    </row>
    <row r="391" spans="1:25">
      <c r="A391" s="18">
        <v>1979</v>
      </c>
      <c r="B391" s="18">
        <v>9</v>
      </c>
      <c r="C391" s="79">
        <v>94868</v>
      </c>
      <c r="D391" s="79">
        <v>39.5</v>
      </c>
      <c r="E391" s="11"/>
      <c r="G391" s="10"/>
      <c r="H391" s="25"/>
      <c r="O391">
        <v>198404</v>
      </c>
      <c r="P391" s="108">
        <v>38.8775811399194</v>
      </c>
      <c r="V391" s="11"/>
      <c r="Y391" s="48"/>
    </row>
    <row r="392" spans="1:25">
      <c r="A392" s="18">
        <v>1979</v>
      </c>
      <c r="B392" s="18">
        <v>10</v>
      </c>
      <c r="C392" s="79">
        <v>95706</v>
      </c>
      <c r="D392" s="79">
        <v>39</v>
      </c>
      <c r="E392" s="11">
        <v>130</v>
      </c>
      <c r="F392" t="s">
        <v>97</v>
      </c>
      <c r="G392" s="25">
        <f>IF(MIN(C392:C394)/AVERAGE(C392:C394)&lt;0.95,(3*AVERAGE(C392:C394)-MIN(C392:C394))/2,AVERAGE(C392:C394))</f>
        <v>96118.333333333328</v>
      </c>
      <c r="H392" s="25">
        <f>IF(MIN(D392:D394)/AVERAGE(D392:D394)&lt;0.95,(3*AVERAGE(D392:D394)-MIN(D392:D394))/2,AVERAGE(D392:D394))</f>
        <v>38.766666666666666</v>
      </c>
      <c r="O392">
        <v>198501</v>
      </c>
      <c r="P392" s="108">
        <v>38.917091624574702</v>
      </c>
      <c r="V392" s="11"/>
      <c r="Y392" s="48"/>
    </row>
    <row r="393" spans="1:25">
      <c r="A393" s="18">
        <v>1979</v>
      </c>
      <c r="B393" s="18">
        <v>11</v>
      </c>
      <c r="C393" s="79">
        <v>95983</v>
      </c>
      <c r="D393" s="79">
        <v>38.5</v>
      </c>
      <c r="E393" s="11"/>
      <c r="G393" s="10"/>
      <c r="H393" s="25"/>
      <c r="O393">
        <v>198502</v>
      </c>
      <c r="P393" s="108">
        <v>39.04261926593</v>
      </c>
      <c r="V393" s="11"/>
      <c r="Y393" s="48"/>
    </row>
    <row r="394" spans="1:25">
      <c r="A394" s="18">
        <v>1979</v>
      </c>
      <c r="B394" s="18">
        <v>12</v>
      </c>
      <c r="C394" s="79">
        <v>96666</v>
      </c>
      <c r="D394" s="79">
        <v>38.799999999999997</v>
      </c>
      <c r="E394" s="11"/>
      <c r="G394" s="10"/>
      <c r="H394" s="25"/>
      <c r="O394">
        <v>198503</v>
      </c>
      <c r="P394" s="108">
        <v>39.046802047265501</v>
      </c>
      <c r="V394" s="11"/>
      <c r="Y394" s="48"/>
    </row>
    <row r="395" spans="1:25">
      <c r="A395" s="18">
        <v>1980</v>
      </c>
      <c r="B395" s="18">
        <v>1</v>
      </c>
      <c r="C395" s="79">
        <v>93666</v>
      </c>
      <c r="D395" s="79">
        <v>38.299999999999997</v>
      </c>
      <c r="E395" s="11">
        <v>131</v>
      </c>
      <c r="F395" t="s">
        <v>98</v>
      </c>
      <c r="G395" s="25">
        <f>IF(MIN(C395:C397)/AVERAGE(C395:C397)&lt;0.95,(3*AVERAGE(C395:C397)-MIN(C395:C397))/2,AVERAGE(C395:C397))</f>
        <v>93832.666666666672</v>
      </c>
      <c r="H395" s="25">
        <f>IF(MIN(D395:D397)/AVERAGE(D395:D397)&lt;0.95,(3*AVERAGE(D395:D397)-MIN(D395:D397))/2,AVERAGE(D395:D397))</f>
        <v>38.266666666666673</v>
      </c>
      <c r="O395">
        <v>198504</v>
      </c>
      <c r="P395" s="108">
        <v>39.170408804503502</v>
      </c>
      <c r="V395" s="11"/>
      <c r="Y395" s="48"/>
    </row>
    <row r="396" spans="1:25">
      <c r="A396" s="18">
        <v>1980</v>
      </c>
      <c r="B396" s="18">
        <v>2</v>
      </c>
      <c r="C396" s="79">
        <v>93617</v>
      </c>
      <c r="D396" s="79">
        <v>38.1</v>
      </c>
      <c r="E396" s="11"/>
      <c r="G396" s="10"/>
      <c r="H396" s="25"/>
      <c r="O396">
        <v>198601</v>
      </c>
      <c r="P396" s="108">
        <v>39.049707175753603</v>
      </c>
      <c r="V396" s="11"/>
      <c r="Y396" s="48"/>
    </row>
    <row r="397" spans="1:25">
      <c r="A397" s="18">
        <v>1980</v>
      </c>
      <c r="B397" s="18">
        <v>3</v>
      </c>
      <c r="C397" s="79">
        <v>94215</v>
      </c>
      <c r="D397" s="79">
        <v>38.4</v>
      </c>
      <c r="E397" s="11"/>
      <c r="G397" s="10"/>
      <c r="H397" s="25"/>
      <c r="O397">
        <v>198602</v>
      </c>
      <c r="P397" s="108">
        <v>39.045944559620501</v>
      </c>
      <c r="V397" s="11"/>
      <c r="Y397" s="48"/>
    </row>
    <row r="398" spans="1:25">
      <c r="A398" s="18">
        <v>1980</v>
      </c>
      <c r="B398" s="18">
        <v>4</v>
      </c>
      <c r="C398" s="79">
        <v>93113</v>
      </c>
      <c r="D398" s="79">
        <v>38.1</v>
      </c>
      <c r="E398" s="11">
        <v>132</v>
      </c>
      <c r="F398" t="s">
        <v>99</v>
      </c>
      <c r="G398" s="25">
        <f>IF(MIN(C398:C400)/AVERAGE(C398:C400)&lt;0.95,(3*AVERAGE(C398:C400)-MIN(C398:C400))/2,AVERAGE(C398:C400))</f>
        <v>93468</v>
      </c>
      <c r="H398" s="25">
        <f>IF(MIN(D398:D400)/AVERAGE(D398:D400)&lt;0.95,(3*AVERAGE(D398:D400)-MIN(D398:D400))/2,AVERAGE(D398:D400))</f>
        <v>38.533333333333331</v>
      </c>
      <c r="O398">
        <v>198603</v>
      </c>
      <c r="P398" s="108">
        <v>39.160411049585399</v>
      </c>
      <c r="V398" s="11"/>
      <c r="Y398" s="48"/>
    </row>
    <row r="399" spans="1:25">
      <c r="A399" s="18">
        <v>1980</v>
      </c>
      <c r="B399" s="18">
        <v>5</v>
      </c>
      <c r="C399" s="79">
        <v>94360</v>
      </c>
      <c r="D399" s="79">
        <v>38.6</v>
      </c>
      <c r="E399" s="11"/>
      <c r="G399" s="10"/>
      <c r="H399" s="25"/>
      <c r="O399">
        <v>198604</v>
      </c>
      <c r="P399" s="108">
        <v>39.178673355588799</v>
      </c>
      <c r="V399" s="11"/>
      <c r="Y399" s="48"/>
    </row>
    <row r="400" spans="1:25">
      <c r="A400" s="18">
        <v>1980</v>
      </c>
      <c r="B400" s="18">
        <v>6</v>
      </c>
      <c r="C400" s="79">
        <v>92931</v>
      </c>
      <c r="D400" s="79">
        <v>38.9</v>
      </c>
      <c r="E400" s="11"/>
      <c r="G400" s="10"/>
      <c r="H400" s="25"/>
      <c r="O400">
        <v>198701</v>
      </c>
      <c r="P400" s="108">
        <v>39.228212659665999</v>
      </c>
      <c r="V400" s="11"/>
      <c r="Y400" s="48"/>
    </row>
    <row r="401" spans="1:25">
      <c r="A401" s="18">
        <v>1980</v>
      </c>
      <c r="B401" s="18">
        <v>7</v>
      </c>
      <c r="C401" s="79">
        <v>88013</v>
      </c>
      <c r="D401" s="79">
        <v>39.1</v>
      </c>
      <c r="E401" s="11">
        <v>133</v>
      </c>
      <c r="F401" t="s">
        <v>100</v>
      </c>
      <c r="G401" s="25">
        <f>IF(MIN(C401:C403)/AVERAGE(C401:C403)&lt;0.95,(3*AVERAGE(C401:C403)-MIN(C401:C403))/2,AVERAGE(C401:C403))</f>
        <v>90436.666666666672</v>
      </c>
      <c r="H401" s="25">
        <f>IF(MIN(D401:D403)/AVERAGE(D401:D403)&lt;0.95,(3*AVERAGE(D401:D403)-MIN(D401:D403))/2,AVERAGE(D401:D403))</f>
        <v>39.06666666666667</v>
      </c>
      <c r="O401">
        <v>198702</v>
      </c>
      <c r="P401" s="108">
        <v>38.928858574438003</v>
      </c>
      <c r="V401" s="11"/>
      <c r="Y401" s="48"/>
    </row>
    <row r="402" spans="1:25">
      <c r="A402" s="18">
        <v>1980</v>
      </c>
      <c r="B402" s="18">
        <v>8</v>
      </c>
      <c r="C402" s="79">
        <v>88846</v>
      </c>
      <c r="D402" s="79">
        <v>39.200000000000003</v>
      </c>
      <c r="E402" s="11"/>
      <c r="G402" s="10"/>
      <c r="H402" s="25"/>
      <c r="O402">
        <v>198703</v>
      </c>
      <c r="P402" s="108">
        <v>38.561123642927797</v>
      </c>
      <c r="V402" s="11"/>
      <c r="Y402" s="48"/>
    </row>
    <row r="403" spans="1:25">
      <c r="A403" s="18">
        <v>1980</v>
      </c>
      <c r="B403" s="18">
        <v>9</v>
      </c>
      <c r="C403" s="79">
        <v>94451</v>
      </c>
      <c r="D403" s="79">
        <v>38.9</v>
      </c>
      <c r="E403" s="11"/>
      <c r="G403" s="10"/>
      <c r="H403" s="25"/>
      <c r="O403">
        <v>198704</v>
      </c>
      <c r="P403" s="108">
        <v>39.258299534213201</v>
      </c>
      <c r="V403" s="11"/>
      <c r="Y403" s="48"/>
    </row>
    <row r="404" spans="1:25">
      <c r="A404" s="18">
        <v>1980</v>
      </c>
      <c r="B404" s="18">
        <v>10</v>
      </c>
      <c r="C404" s="79">
        <v>95621</v>
      </c>
      <c r="D404" s="79">
        <v>38.4</v>
      </c>
      <c r="E404" s="11">
        <v>134</v>
      </c>
      <c r="F404" t="s">
        <v>101</v>
      </c>
      <c r="G404" s="25">
        <f>IF(MIN(C404:C406)/AVERAGE(C404:C406)&lt;0.95,(3*AVERAGE(C404:C406)-MIN(C404:C406))/2,AVERAGE(C404:C406))</f>
        <v>95949.666666666672</v>
      </c>
      <c r="H404" s="25">
        <f>IF(MIN(D404:D406)/AVERAGE(D404:D406)&lt;0.95,(3*AVERAGE(D404:D406)-MIN(D404:D406))/2,AVERAGE(D404:D406))</f>
        <v>38.266666666666666</v>
      </c>
      <c r="O404">
        <v>198801</v>
      </c>
      <c r="P404" s="108">
        <v>39.316772099697999</v>
      </c>
      <c r="V404" s="11"/>
      <c r="Y404" s="48"/>
    </row>
    <row r="405" spans="1:25">
      <c r="A405" s="18">
        <v>1980</v>
      </c>
      <c r="B405" s="18">
        <v>11</v>
      </c>
      <c r="C405" s="79">
        <v>96170</v>
      </c>
      <c r="D405" s="79">
        <v>37.9</v>
      </c>
      <c r="E405" s="11"/>
      <c r="G405" s="10"/>
      <c r="H405" s="25"/>
      <c r="O405">
        <v>198802</v>
      </c>
      <c r="P405" s="108">
        <v>39.573723277436201</v>
      </c>
      <c r="V405" s="11"/>
      <c r="Y405" s="48"/>
    </row>
    <row r="406" spans="1:25">
      <c r="A406" s="18">
        <v>1980</v>
      </c>
      <c r="B406" s="18">
        <v>12</v>
      </c>
      <c r="C406" s="79">
        <v>96058</v>
      </c>
      <c r="D406" s="79">
        <v>38.5</v>
      </c>
      <c r="E406" s="11"/>
      <c r="G406" s="10"/>
      <c r="H406" s="25"/>
      <c r="O406">
        <v>198803</v>
      </c>
      <c r="P406" s="108">
        <v>39.422199637195298</v>
      </c>
      <c r="V406" s="11"/>
      <c r="Y406" s="48"/>
    </row>
    <row r="407" spans="1:25">
      <c r="A407" s="18">
        <v>1981</v>
      </c>
      <c r="B407" s="18">
        <v>1</v>
      </c>
      <c r="C407" s="79">
        <v>94210</v>
      </c>
      <c r="D407" s="79">
        <v>38.200000000000003</v>
      </c>
      <c r="E407" s="11">
        <v>135</v>
      </c>
      <c r="F407" t="s">
        <v>102</v>
      </c>
      <c r="G407" s="25">
        <f>IF(MIN(C407:C409)/AVERAGE(C407:C409)&lt;0.95,(3*AVERAGE(C407:C409)-MIN(C407:C409))/2,AVERAGE(C407:C409))</f>
        <v>94603</v>
      </c>
      <c r="H407" s="25">
        <f>IF(MIN(D407:D409)/AVERAGE(D407:D409)&lt;0.95,(3*AVERAGE(D407:D409)-MIN(D407:D409))/2,AVERAGE(D407:D409))</f>
        <v>38.133333333333333</v>
      </c>
      <c r="O407">
        <v>198804</v>
      </c>
      <c r="P407" s="108">
        <v>39.339318690433402</v>
      </c>
      <c r="V407" s="11"/>
      <c r="Y407" s="48"/>
    </row>
    <row r="408" spans="1:25">
      <c r="A408" s="18">
        <v>1981</v>
      </c>
      <c r="B408" s="18">
        <v>2</v>
      </c>
      <c r="C408" s="79">
        <v>94284</v>
      </c>
      <c r="D408" s="79">
        <v>37.799999999999997</v>
      </c>
      <c r="E408" s="11"/>
      <c r="G408" s="10"/>
      <c r="H408" s="25"/>
      <c r="O408">
        <v>198901</v>
      </c>
      <c r="P408" s="108">
        <v>39.411917240489799</v>
      </c>
      <c r="V408" s="11"/>
      <c r="Y408" s="48"/>
    </row>
    <row r="409" spans="1:25">
      <c r="A409" s="18">
        <v>1981</v>
      </c>
      <c r="B409" s="18">
        <v>3</v>
      </c>
      <c r="C409" s="79">
        <v>95315</v>
      </c>
      <c r="D409" s="79">
        <v>38.4</v>
      </c>
      <c r="E409" s="11"/>
      <c r="G409" s="10"/>
      <c r="H409" s="25"/>
      <c r="O409">
        <v>198902</v>
      </c>
      <c r="P409" s="108">
        <v>39.497748013923797</v>
      </c>
      <c r="V409" s="11"/>
      <c r="Y409" s="48"/>
    </row>
    <row r="410" spans="1:25">
      <c r="A410" s="18">
        <v>1981</v>
      </c>
      <c r="B410" s="18">
        <v>4</v>
      </c>
      <c r="C410" s="79">
        <v>94418</v>
      </c>
      <c r="D410" s="79">
        <v>37.200000000000003</v>
      </c>
      <c r="E410" s="11">
        <v>136</v>
      </c>
      <c r="F410" t="s">
        <v>103</v>
      </c>
      <c r="G410" s="25">
        <f>IF(MIN(C410:C412)/AVERAGE(C410:C412)&lt;0.95,(3*AVERAGE(C410:C412)-MIN(C410:C412))/2,AVERAGE(C410:C412))</f>
        <v>95085.666666666672</v>
      </c>
      <c r="H410" s="25">
        <f>IF(MIN(D410:D412)/AVERAGE(D410:D412)&lt;0.95,(3*AVERAGE(D410:D412)-MIN(D410:D412))/2,AVERAGE(D410:D412))</f>
        <v>38.199999999999996</v>
      </c>
      <c r="O410">
        <v>198903</v>
      </c>
      <c r="P410" s="108">
        <v>39.612462535462001</v>
      </c>
      <c r="V410" s="11"/>
      <c r="Y410" s="48"/>
    </row>
    <row r="411" spans="1:25">
      <c r="A411" s="18">
        <v>1981</v>
      </c>
      <c r="B411" s="18">
        <v>5</v>
      </c>
      <c r="C411" s="79">
        <v>96309</v>
      </c>
      <c r="D411" s="79">
        <v>38.5</v>
      </c>
      <c r="E411" s="11"/>
      <c r="G411" s="10"/>
      <c r="H411" s="25"/>
      <c r="O411">
        <v>198904</v>
      </c>
      <c r="P411" s="108">
        <v>39.699722819704498</v>
      </c>
      <c r="V411" s="11"/>
      <c r="Y411" s="48"/>
    </row>
    <row r="412" spans="1:25">
      <c r="A412" s="18">
        <v>1981</v>
      </c>
      <c r="B412" s="18">
        <v>6</v>
      </c>
      <c r="C412" s="79">
        <v>94530</v>
      </c>
      <c r="D412" s="79">
        <v>38.9</v>
      </c>
      <c r="E412" s="11"/>
      <c r="G412" s="10"/>
      <c r="H412" s="25"/>
      <c r="O412">
        <v>199001</v>
      </c>
      <c r="P412" s="108">
        <v>39.481673829849903</v>
      </c>
      <c r="V412" s="11"/>
      <c r="Y412" s="48"/>
    </row>
    <row r="413" spans="1:25">
      <c r="A413" s="18">
        <v>1981</v>
      </c>
      <c r="B413" s="18">
        <v>7</v>
      </c>
      <c r="C413" s="79">
        <v>91297</v>
      </c>
      <c r="D413" s="79">
        <v>39.200000000000003</v>
      </c>
      <c r="E413" s="11">
        <v>137</v>
      </c>
      <c r="F413" s="5" t="s">
        <v>104</v>
      </c>
      <c r="G413" s="25">
        <f>IF(MIN(C413:C415)/AVERAGE(C413:C415)&lt;0.95,(3*AVERAGE(C413:C415)-MIN(C413:C415))/2,AVERAGE(C413:C415))</f>
        <v>92251.666666666672</v>
      </c>
      <c r="H413" s="25">
        <f>IF(MIN(D413:D415)/AVERAGE(D413:D415)&lt;0.95,(3*AVERAGE(D413:D415)-MIN(D413:D415))/2,AVERAGE(D413:D415))</f>
        <v>39.200000000000003</v>
      </c>
      <c r="O413">
        <v>199002</v>
      </c>
      <c r="P413" s="108">
        <v>39.218887731764198</v>
      </c>
      <c r="V413" s="11"/>
      <c r="Y413" s="48"/>
    </row>
    <row r="414" spans="1:25">
      <c r="A414" s="18">
        <v>1981</v>
      </c>
      <c r="B414" s="18">
        <v>8</v>
      </c>
      <c r="C414" s="79">
        <v>90547</v>
      </c>
      <c r="D414" s="79">
        <v>39.200000000000003</v>
      </c>
      <c r="E414" s="11"/>
      <c r="G414" s="10"/>
      <c r="H414" s="25"/>
      <c r="O414">
        <v>199003</v>
      </c>
      <c r="P414" s="108">
        <v>39.506522228855701</v>
      </c>
      <c r="V414" s="11"/>
      <c r="Y414" s="48"/>
    </row>
    <row r="415" spans="1:25">
      <c r="A415" s="18">
        <v>1981</v>
      </c>
      <c r="B415" s="18">
        <v>9</v>
      </c>
      <c r="C415" s="79">
        <v>94911</v>
      </c>
      <c r="D415" s="79">
        <v>35.9</v>
      </c>
      <c r="E415" s="11"/>
      <c r="G415" s="10"/>
      <c r="H415" s="25"/>
      <c r="O415">
        <v>199004</v>
      </c>
      <c r="P415" s="108">
        <v>39.348135334807203</v>
      </c>
      <c r="V415" s="11"/>
      <c r="Y415" s="48"/>
    </row>
    <row r="416" spans="1:25">
      <c r="A416" s="18">
        <v>1981</v>
      </c>
      <c r="B416" s="18">
        <v>10</v>
      </c>
      <c r="C416" s="79">
        <v>96555</v>
      </c>
      <c r="D416" s="79">
        <v>38</v>
      </c>
      <c r="E416" s="11">
        <v>138</v>
      </c>
      <c r="F416" t="s">
        <v>105</v>
      </c>
      <c r="G416" s="25">
        <f>IF(MIN(C416:C418)/AVERAGE(C416:C418)&lt;0.95,(3*AVERAGE(C416:C418)-MIN(C416:C418))/2,AVERAGE(C416:C418))</f>
        <v>96490.333333333328</v>
      </c>
      <c r="H416" s="25">
        <f>IF(MIN(D416:D418)/AVERAGE(D416:D418)&lt;0.95,(3*AVERAGE(D416:D418)-MIN(D416:D418))/2,AVERAGE(D416:D418))</f>
        <v>38.033333333333331</v>
      </c>
      <c r="O416">
        <v>199101</v>
      </c>
      <c r="P416" s="108">
        <v>39.223386938173697</v>
      </c>
      <c r="V416" s="11"/>
      <c r="Y416" s="48"/>
    </row>
    <row r="417" spans="1:25">
      <c r="A417" s="18">
        <v>1981</v>
      </c>
      <c r="B417" s="18">
        <v>11</v>
      </c>
      <c r="C417" s="79">
        <v>96850</v>
      </c>
      <c r="D417" s="79">
        <v>37.799999999999997</v>
      </c>
      <c r="E417" s="11"/>
      <c r="G417" s="10"/>
      <c r="H417" s="25"/>
      <c r="O417">
        <v>199102</v>
      </c>
      <c r="P417" s="108">
        <v>39.261297023526502</v>
      </c>
      <c r="V417" s="11"/>
      <c r="Y417" s="48"/>
    </row>
    <row r="418" spans="1:25">
      <c r="A418" s="18">
        <v>1981</v>
      </c>
      <c r="B418" s="18">
        <v>12</v>
      </c>
      <c r="C418" s="79">
        <v>96066</v>
      </c>
      <c r="D418" s="79">
        <v>38.299999999999997</v>
      </c>
      <c r="E418" s="11"/>
      <c r="G418" s="10"/>
      <c r="H418" s="25"/>
      <c r="O418">
        <v>199103</v>
      </c>
      <c r="P418" s="108">
        <v>39.167312497115098</v>
      </c>
      <c r="V418" s="11"/>
    </row>
    <row r="419" spans="1:25">
      <c r="A419" s="18">
        <v>1982</v>
      </c>
      <c r="B419" s="18">
        <v>1</v>
      </c>
      <c r="C419" s="79">
        <v>92908</v>
      </c>
      <c r="D419" s="79">
        <v>36.4</v>
      </c>
      <c r="E419" s="11">
        <v>139</v>
      </c>
      <c r="F419" t="s">
        <v>106</v>
      </c>
      <c r="G419" s="25">
        <f>IF(MIN(C419:C421)/AVERAGE(C419:C421)&lt;0.95,(3*AVERAGE(C419:C421)-MIN(C419:C421))/2,AVERAGE(C419:C421))</f>
        <v>93717.666666666672</v>
      </c>
      <c r="H419" s="25">
        <f>IF(MIN(D419:D421)/AVERAGE(D419:D421)&lt;0.95,(3*AVERAGE(D419:D421)-MIN(D419:D421))/2,AVERAGE(D419:D421))</f>
        <v>37.4</v>
      </c>
      <c r="O419">
        <v>199104</v>
      </c>
      <c r="P419" s="108">
        <v>39.199909754276497</v>
      </c>
      <c r="V419" s="11"/>
      <c r="X419" s="22"/>
    </row>
    <row r="420" spans="1:25">
      <c r="A420" s="18">
        <v>1982</v>
      </c>
      <c r="B420" s="18">
        <v>2</v>
      </c>
      <c r="C420" s="79">
        <v>93887</v>
      </c>
      <c r="D420" s="79">
        <v>37.700000000000003</v>
      </c>
      <c r="E420" s="11"/>
      <c r="G420" s="10"/>
      <c r="H420" s="25"/>
      <c r="O420">
        <v>199201</v>
      </c>
      <c r="P420" s="108">
        <v>39.332065892518997</v>
      </c>
      <c r="V420" s="11"/>
      <c r="X420" s="22"/>
    </row>
    <row r="421" spans="1:25">
      <c r="A421" s="18">
        <v>1982</v>
      </c>
      <c r="B421" s="18">
        <v>3</v>
      </c>
      <c r="C421" s="79">
        <v>94358</v>
      </c>
      <c r="D421" s="79">
        <v>38.1</v>
      </c>
      <c r="E421" s="11"/>
      <c r="G421" s="10"/>
      <c r="H421" s="25"/>
      <c r="O421">
        <v>199202</v>
      </c>
      <c r="P421" s="108">
        <v>39.070583850786598</v>
      </c>
      <c r="V421" s="11"/>
      <c r="X421" s="22"/>
    </row>
    <row r="422" spans="1:25">
      <c r="A422" s="18">
        <v>1982</v>
      </c>
      <c r="B422" s="18">
        <v>4</v>
      </c>
      <c r="C422" s="79">
        <v>93587</v>
      </c>
      <c r="D422" s="79">
        <v>37.9</v>
      </c>
      <c r="E422" s="11">
        <v>140</v>
      </c>
      <c r="F422" t="s">
        <v>107</v>
      </c>
      <c r="G422" s="25">
        <f>IF(MIN(C422:C424)/AVERAGE(C422:C424)&lt;0.95,(3*AVERAGE(C422:C424)-MIN(C422:C424))/2,AVERAGE(C422:C424))</f>
        <v>94591.333333333328</v>
      </c>
      <c r="H422" s="25">
        <f>IF(MIN(D422:D424)/AVERAGE(D422:D424)&lt;0.95,(3*AVERAGE(D422:D424)-MIN(D422:D424))/2,AVERAGE(D422:D424))</f>
        <v>38.199999999999996</v>
      </c>
      <c r="O422">
        <v>199203</v>
      </c>
      <c r="P422" s="108">
        <v>39.2116604352995</v>
      </c>
      <c r="V422" s="11"/>
      <c r="X422" s="22"/>
    </row>
    <row r="423" spans="1:25">
      <c r="A423" s="18">
        <v>1982</v>
      </c>
      <c r="B423" s="18">
        <v>5</v>
      </c>
      <c r="C423" s="79">
        <v>95878</v>
      </c>
      <c r="D423" s="79">
        <v>38.200000000000003</v>
      </c>
      <c r="E423" s="11"/>
      <c r="G423" s="10"/>
      <c r="H423" s="25"/>
      <c r="O423">
        <v>199204</v>
      </c>
      <c r="P423" s="108">
        <v>39.182859922985102</v>
      </c>
      <c r="V423" s="11"/>
    </row>
    <row r="424" spans="1:25">
      <c r="A424" s="18">
        <v>1982</v>
      </c>
      <c r="B424" s="18">
        <v>6</v>
      </c>
      <c r="C424" s="79">
        <v>94309</v>
      </c>
      <c r="D424" s="79">
        <v>38.5</v>
      </c>
      <c r="E424" s="11"/>
      <c r="G424" s="10"/>
      <c r="H424" s="25"/>
      <c r="O424">
        <v>199301</v>
      </c>
      <c r="P424" s="108">
        <v>39.353740577621501</v>
      </c>
      <c r="V424" s="11"/>
    </row>
    <row r="425" spans="1:25">
      <c r="A425" s="18">
        <v>1982</v>
      </c>
      <c r="B425" s="18">
        <v>7</v>
      </c>
      <c r="C425" s="79">
        <v>89882</v>
      </c>
      <c r="D425" s="79">
        <v>38.700000000000003</v>
      </c>
      <c r="E425" s="11">
        <v>141</v>
      </c>
      <c r="F425" t="s">
        <v>108</v>
      </c>
      <c r="G425" s="25">
        <f>IF(MIN(C425:C427)/AVERAGE(C425:C427)&lt;0.95,(3*AVERAGE(C425:C427)-MIN(C425:C427))/2,AVERAGE(C425:C427))</f>
        <v>91534.666666666672</v>
      </c>
      <c r="H425" s="25">
        <f>IF(MIN(D425:D427)/AVERAGE(D425:D427)&lt;0.95,(3*AVERAGE(D425:D427)-MIN(D425:D427))/2,AVERAGE(D425:D427))</f>
        <v>38.56666666666667</v>
      </c>
      <c r="O425">
        <v>199302</v>
      </c>
      <c r="P425" s="108">
        <v>39.435009223509702</v>
      </c>
      <c r="V425" s="11"/>
    </row>
    <row r="426" spans="1:25">
      <c r="A426" s="18">
        <v>1982</v>
      </c>
      <c r="B426" s="18">
        <v>8</v>
      </c>
      <c r="C426" s="79">
        <v>89793</v>
      </c>
      <c r="D426" s="79">
        <v>38.700000000000003</v>
      </c>
      <c r="E426" s="11"/>
      <c r="G426" s="10"/>
      <c r="H426" s="25"/>
      <c r="O426">
        <v>199303</v>
      </c>
      <c r="P426" s="108">
        <v>39.389873015519598</v>
      </c>
      <c r="V426" s="11"/>
    </row>
    <row r="427" spans="1:25">
      <c r="A427" s="18">
        <v>1982</v>
      </c>
      <c r="B427" s="18">
        <v>9</v>
      </c>
      <c r="C427" s="79">
        <v>94929</v>
      </c>
      <c r="D427" s="79">
        <v>38.299999999999997</v>
      </c>
      <c r="E427" s="11"/>
      <c r="G427" s="10"/>
      <c r="H427" s="25"/>
      <c r="O427">
        <v>199304</v>
      </c>
      <c r="P427" s="108">
        <v>39.437780812314998</v>
      </c>
      <c r="V427" s="11"/>
    </row>
    <row r="428" spans="1:25">
      <c r="A428" s="18">
        <v>1982</v>
      </c>
      <c r="B428" s="18">
        <v>10</v>
      </c>
      <c r="C428" s="79">
        <v>95366</v>
      </c>
      <c r="D428" s="79">
        <v>37.799999999999997</v>
      </c>
      <c r="E428" s="11">
        <v>142</v>
      </c>
      <c r="F428" t="s">
        <v>109</v>
      </c>
      <c r="G428" s="25">
        <f>IF(MIN(C428:C430)/AVERAGE(C428:C430)&lt;0.95,(3*AVERAGE(C428:C430)-MIN(C428:C430))/2,AVERAGE(C428:C430))</f>
        <v>95414.333333333328</v>
      </c>
      <c r="H428" s="25">
        <f>IF(MIN(D428:D430)/AVERAGE(D428:D430)&lt;0.95,(3*AVERAGE(D428:D430)-MIN(D428:D430))/2,AVERAGE(D428:D430))</f>
        <v>37.699999999999996</v>
      </c>
      <c r="O428">
        <v>199401</v>
      </c>
      <c r="P428" s="108">
        <v>38.944427175423897</v>
      </c>
      <c r="V428" s="11"/>
    </row>
    <row r="429" spans="1:25">
      <c r="A429" s="18">
        <v>1982</v>
      </c>
      <c r="B429" s="18">
        <v>11</v>
      </c>
      <c r="C429" s="79">
        <v>95661</v>
      </c>
      <c r="D429" s="79">
        <v>37.299999999999997</v>
      </c>
      <c r="E429" s="11"/>
      <c r="G429" s="10"/>
      <c r="H429" s="25"/>
      <c r="O429">
        <v>199402</v>
      </c>
      <c r="P429" s="108">
        <v>39.449861910550901</v>
      </c>
      <c r="V429" s="11"/>
    </row>
    <row r="430" spans="1:25">
      <c r="A430" s="18">
        <v>1982</v>
      </c>
      <c r="B430" s="18">
        <v>12</v>
      </c>
      <c r="C430" s="79">
        <v>95216</v>
      </c>
      <c r="D430" s="79">
        <v>38</v>
      </c>
      <c r="E430" s="11"/>
      <c r="G430" s="10"/>
      <c r="H430" s="25"/>
      <c r="O430">
        <v>199403</v>
      </c>
      <c r="P430" s="108">
        <v>39.272782032215403</v>
      </c>
      <c r="V430" s="11"/>
    </row>
    <row r="431" spans="1:25">
      <c r="A431" s="18">
        <v>1983</v>
      </c>
      <c r="B431" s="18">
        <v>1</v>
      </c>
      <c r="C431" s="79">
        <v>93434</v>
      </c>
      <c r="D431" s="79">
        <v>37.799999999999997</v>
      </c>
      <c r="E431" s="11">
        <v>143</v>
      </c>
      <c r="F431" t="s">
        <v>110</v>
      </c>
      <c r="G431" s="25">
        <f>IF(MIN(C431:C433)/AVERAGE(C431:C433)&lt;0.95,(3*AVERAGE(C431:C433)-MIN(C431:C433))/2,AVERAGE(C431:C433))</f>
        <v>93509</v>
      </c>
      <c r="H431" s="25">
        <f>IF(MIN(D431:D433)/AVERAGE(D431:D433)&lt;0.95,(3*AVERAGE(D431:D433)-MIN(D431:D433))/2,AVERAGE(D431:D433))</f>
        <v>37.633333333333333</v>
      </c>
      <c r="O431">
        <v>199404</v>
      </c>
      <c r="P431" s="108">
        <v>39.083759336740201</v>
      </c>
      <c r="V431" s="11"/>
    </row>
    <row r="432" spans="1:25">
      <c r="A432" s="18">
        <v>1983</v>
      </c>
      <c r="B432" s="18">
        <v>2</v>
      </c>
      <c r="C432" s="79">
        <v>93137</v>
      </c>
      <c r="D432" s="79">
        <v>37.200000000000003</v>
      </c>
      <c r="E432" s="11"/>
      <c r="G432" s="10"/>
      <c r="H432" s="25"/>
      <c r="O432">
        <v>199501</v>
      </c>
      <c r="P432" s="108">
        <v>39.336728242867999</v>
      </c>
      <c r="V432" s="11"/>
    </row>
    <row r="433" spans="1:22">
      <c r="A433" s="18">
        <v>1983</v>
      </c>
      <c r="B433" s="18">
        <v>3</v>
      </c>
      <c r="C433" s="79">
        <v>93956</v>
      </c>
      <c r="D433" s="79">
        <v>37.9</v>
      </c>
      <c r="E433" s="11"/>
      <c r="G433" s="10"/>
      <c r="H433" s="25"/>
      <c r="O433">
        <v>199502</v>
      </c>
      <c r="P433" s="108">
        <v>38.998317843523402</v>
      </c>
      <c r="V433" s="11"/>
    </row>
    <row r="434" spans="1:22">
      <c r="A434" s="18">
        <v>1983</v>
      </c>
      <c r="B434" s="18">
        <v>4</v>
      </c>
      <c r="C434" s="79">
        <v>95064</v>
      </c>
      <c r="D434" s="79">
        <v>38.1</v>
      </c>
      <c r="E434" s="11">
        <v>144</v>
      </c>
      <c r="F434" t="s">
        <v>111</v>
      </c>
      <c r="G434" s="25">
        <f>IF(MIN(C434:C436)/AVERAGE(C434:C436)&lt;0.95,(3*AVERAGE(C434:C436)-MIN(C434:C436))/2,AVERAGE(C434:C436))</f>
        <v>94975</v>
      </c>
      <c r="H434" s="25">
        <f>IF(MIN(D434:D436)/AVERAGE(D434:D436)&lt;0.95,(3*AVERAGE(D434:D436)-MIN(D434:D436))/2,AVERAGE(D434:D436))</f>
        <v>38.4</v>
      </c>
      <c r="O434">
        <v>199503</v>
      </c>
      <c r="P434" s="108">
        <v>39.288195855243202</v>
      </c>
      <c r="V434" s="11"/>
    </row>
    <row r="435" spans="1:22">
      <c r="A435" s="18">
        <v>1983</v>
      </c>
      <c r="B435" s="18">
        <v>5</v>
      </c>
      <c r="C435" s="79">
        <v>95592</v>
      </c>
      <c r="D435" s="79">
        <v>38.299999999999997</v>
      </c>
      <c r="E435" s="11"/>
      <c r="G435" s="10"/>
      <c r="H435" s="25"/>
      <c r="O435">
        <v>199504</v>
      </c>
      <c r="P435" s="108">
        <v>39.377843141381398</v>
      </c>
      <c r="V435" s="11"/>
    </row>
    <row r="436" spans="1:22">
      <c r="A436" s="18">
        <v>1983</v>
      </c>
      <c r="B436" s="18">
        <v>6</v>
      </c>
      <c r="C436" s="79">
        <v>94269</v>
      </c>
      <c r="D436" s="79">
        <v>38.799999999999997</v>
      </c>
      <c r="E436" s="11"/>
      <c r="G436" s="10"/>
      <c r="H436" s="25"/>
      <c r="O436">
        <v>199601</v>
      </c>
      <c r="P436" s="108">
        <v>38.934616768185101</v>
      </c>
      <c r="V436" s="11"/>
    </row>
    <row r="437" spans="1:22">
      <c r="A437" s="18">
        <v>1983</v>
      </c>
      <c r="B437" s="18">
        <v>7</v>
      </c>
      <c r="C437" s="79">
        <v>91750</v>
      </c>
      <c r="D437" s="79">
        <v>39</v>
      </c>
      <c r="E437" s="11">
        <v>145</v>
      </c>
      <c r="F437" t="s">
        <v>112</v>
      </c>
      <c r="G437" s="25">
        <f>IF(MIN(C437:C439)/AVERAGE(C437:C439)&lt;0.95,(3*AVERAGE(C437:C439)-MIN(C437:C439))/2,AVERAGE(C437:C439))</f>
        <v>93579.666666666672</v>
      </c>
      <c r="H437" s="25">
        <f>IF(MIN(D437:D439)/AVERAGE(D437:D439)&lt;0.95,(3*AVERAGE(D437:D439)-MIN(D437:D439))/2,AVERAGE(D437:D439))</f>
        <v>38.966666666666661</v>
      </c>
      <c r="O437">
        <v>199602</v>
      </c>
      <c r="P437" s="108">
        <v>39.311978515126</v>
      </c>
      <c r="V437" s="11"/>
    </row>
    <row r="438" spans="1:22">
      <c r="A438" s="18">
        <v>1983</v>
      </c>
      <c r="B438" s="18">
        <v>8</v>
      </c>
      <c r="C438" s="79">
        <v>91326</v>
      </c>
      <c r="D438" s="79">
        <v>39.1</v>
      </c>
      <c r="E438" s="11"/>
      <c r="G438" s="10"/>
      <c r="H438" s="25"/>
      <c r="O438">
        <v>199603</v>
      </c>
      <c r="P438" s="108">
        <v>39.342892816861003</v>
      </c>
      <c r="V438" s="11"/>
    </row>
    <row r="439" spans="1:22">
      <c r="A439" s="18">
        <v>1983</v>
      </c>
      <c r="B439" s="18">
        <v>9</v>
      </c>
      <c r="C439" s="79">
        <v>97663</v>
      </c>
      <c r="D439" s="79">
        <v>38.799999999999997</v>
      </c>
      <c r="E439" s="11"/>
      <c r="G439" s="10"/>
      <c r="H439" s="25"/>
      <c r="O439">
        <v>199604</v>
      </c>
      <c r="P439" s="108">
        <v>39.505623516818403</v>
      </c>
      <c r="V439" s="11"/>
    </row>
    <row r="440" spans="1:22">
      <c r="A440" s="18">
        <v>1983</v>
      </c>
      <c r="B440" s="18">
        <v>10</v>
      </c>
      <c r="C440" s="79">
        <v>98289</v>
      </c>
      <c r="D440" s="79">
        <v>38.4</v>
      </c>
      <c r="E440" s="11">
        <v>146</v>
      </c>
      <c r="F440" t="s">
        <v>113</v>
      </c>
      <c r="G440" s="25">
        <f>IF(MIN(C440:C442)/AVERAGE(C440:C442)&lt;0.95,(3*AVERAGE(C440:C442)-MIN(C440:C442))/2,AVERAGE(C440:C442))</f>
        <v>99017</v>
      </c>
      <c r="H440" s="25">
        <f>IF(MIN(D440:D442)/AVERAGE(D440:D442)&lt;0.95,(3*AVERAGE(D440:D442)-MIN(D440:D442))/2,AVERAGE(D440:D442))</f>
        <v>38.166666666666664</v>
      </c>
      <c r="O440">
        <v>199701</v>
      </c>
      <c r="P440" s="108">
        <v>39.393751530831203</v>
      </c>
      <c r="V440" s="11"/>
    </row>
    <row r="441" spans="1:22">
      <c r="A441" s="18">
        <v>1983</v>
      </c>
      <c r="B441" s="18">
        <v>11</v>
      </c>
      <c r="C441" s="79">
        <v>99379</v>
      </c>
      <c r="D441" s="79">
        <v>37.6</v>
      </c>
      <c r="E441" s="11"/>
      <c r="G441" s="10"/>
      <c r="H441" s="25"/>
      <c r="O441">
        <v>199702</v>
      </c>
      <c r="P441" s="108">
        <v>39.569955322095304</v>
      </c>
      <c r="V441" s="11"/>
    </row>
    <row r="442" spans="1:22">
      <c r="A442" s="18">
        <v>1983</v>
      </c>
      <c r="B442" s="18">
        <v>12</v>
      </c>
      <c r="C442" s="79">
        <v>99383</v>
      </c>
      <c r="D442" s="79">
        <v>38.5</v>
      </c>
      <c r="E442" s="11"/>
      <c r="G442" s="10"/>
      <c r="H442" s="25"/>
      <c r="O442">
        <v>199703</v>
      </c>
      <c r="P442" s="108">
        <v>39.511613334375099</v>
      </c>
      <c r="V442" s="11"/>
    </row>
    <row r="443" spans="1:22">
      <c r="A443" s="18">
        <v>1984</v>
      </c>
      <c r="B443" s="18">
        <v>1</v>
      </c>
      <c r="C443" s="79">
        <v>97293</v>
      </c>
      <c r="D443" s="79">
        <v>38.200000000000003</v>
      </c>
      <c r="E443" s="11">
        <v>147</v>
      </c>
      <c r="F443" t="s">
        <v>114</v>
      </c>
      <c r="G443" s="25">
        <f>IF(MIN(C443:C445)/AVERAGE(C443:C445)&lt;0.95,(3*AVERAGE(C443:C445)-MIN(C443:C445))/2,AVERAGE(C443:C445))</f>
        <v>97855.333333333328</v>
      </c>
      <c r="H443" s="25">
        <f>IF(MIN(D443:D445)/AVERAGE(D443:D445)&lt;0.95,(3*AVERAGE(D443:D445)-MIN(D443:D445))/2,AVERAGE(D443:D445))</f>
        <v>38.266666666666673</v>
      </c>
      <c r="O443">
        <v>199704</v>
      </c>
      <c r="P443" s="108">
        <v>39.413443881263497</v>
      </c>
      <c r="V443" s="11"/>
    </row>
    <row r="444" spans="1:22">
      <c r="A444" s="18">
        <v>1984</v>
      </c>
      <c r="B444" s="18">
        <v>2</v>
      </c>
      <c r="C444" s="79">
        <v>97928</v>
      </c>
      <c r="D444" s="79">
        <v>38.200000000000003</v>
      </c>
      <c r="E444" s="11"/>
      <c r="G444" s="10"/>
      <c r="H444" s="25"/>
      <c r="O444">
        <v>199801</v>
      </c>
      <c r="P444" s="108">
        <v>39.589875529758203</v>
      </c>
      <c r="V444" s="11"/>
    </row>
    <row r="445" spans="1:22">
      <c r="A445" s="18">
        <v>1984</v>
      </c>
      <c r="B445" s="18">
        <v>3</v>
      </c>
      <c r="C445" s="79">
        <v>98345</v>
      </c>
      <c r="D445" s="79">
        <v>38.4</v>
      </c>
      <c r="E445" s="11"/>
      <c r="G445" s="10"/>
      <c r="H445" s="25"/>
      <c r="O445">
        <v>199802</v>
      </c>
      <c r="P445" s="108">
        <v>39.494810858437901</v>
      </c>
      <c r="V445" s="11"/>
    </row>
    <row r="446" spans="1:22">
      <c r="A446" s="18">
        <v>1984</v>
      </c>
      <c r="B446" s="18">
        <v>4</v>
      </c>
      <c r="C446" s="79">
        <v>99782</v>
      </c>
      <c r="D446" s="79">
        <v>38.6</v>
      </c>
      <c r="E446" s="11">
        <v>148</v>
      </c>
      <c r="F446" t="s">
        <v>115</v>
      </c>
      <c r="G446" s="25">
        <f>IF(MIN(C446:C448)/AVERAGE(C446:C448)&lt;0.95,(3*AVERAGE(C446:C448)-MIN(C446:C448))/2,AVERAGE(C446:C448))</f>
        <v>100218.66666666667</v>
      </c>
      <c r="H446" s="25">
        <f>IF(MIN(D446:D448)/AVERAGE(D446:D448)&lt;0.95,(3*AVERAGE(D446:D448)-MIN(D446:D448))/2,AVERAGE(D446:D448))</f>
        <v>38.93333333333333</v>
      </c>
      <c r="O446">
        <v>199803</v>
      </c>
      <c r="P446" s="108">
        <v>39.575419292262303</v>
      </c>
      <c r="V446" s="11"/>
    </row>
    <row r="447" spans="1:22">
      <c r="A447" s="18">
        <v>1984</v>
      </c>
      <c r="B447" s="18">
        <v>5</v>
      </c>
      <c r="C447" s="79">
        <v>101270</v>
      </c>
      <c r="D447" s="79">
        <v>38.9</v>
      </c>
      <c r="E447" s="11"/>
      <c r="G447" s="10"/>
      <c r="H447" s="25"/>
      <c r="O447">
        <v>199804</v>
      </c>
      <c r="P447" s="108">
        <v>39.595530933596102</v>
      </c>
      <c r="V447" s="11"/>
    </row>
    <row r="448" spans="1:22">
      <c r="A448" s="18">
        <v>1984</v>
      </c>
      <c r="B448" s="18">
        <v>6</v>
      </c>
      <c r="C448" s="79">
        <v>99604</v>
      </c>
      <c r="D448" s="79">
        <v>39.299999999999997</v>
      </c>
      <c r="E448" s="11"/>
      <c r="G448" s="10"/>
      <c r="H448" s="25"/>
      <c r="O448">
        <v>199901</v>
      </c>
      <c r="P448" s="108">
        <v>39.587105555543801</v>
      </c>
      <c r="V448" s="11"/>
    </row>
    <row r="449" spans="1:22">
      <c r="A449" s="18">
        <v>1984</v>
      </c>
      <c r="B449" s="18">
        <v>7</v>
      </c>
      <c r="C449" s="79">
        <v>96052</v>
      </c>
      <c r="D449" s="79">
        <v>39.4</v>
      </c>
      <c r="E449" s="11">
        <v>149</v>
      </c>
      <c r="F449" t="s">
        <v>116</v>
      </c>
      <c r="G449" s="25">
        <f>IF(MIN(C449:C451)/AVERAGE(C449:C451)&lt;0.95,(3*AVERAGE(C449:C451)-MIN(C449:C451))/2,AVERAGE(C449:C451))</f>
        <v>97582.333333333328</v>
      </c>
      <c r="H449" s="25">
        <f>IF(MIN(D449:D451)/AVERAGE(D449:D451)&lt;0.95,(3*AVERAGE(D449:D451)-MIN(D449:D451))/2,AVERAGE(D449:D451))</f>
        <v>39.366666666666667</v>
      </c>
      <c r="O449">
        <v>199902</v>
      </c>
      <c r="P449" s="108">
        <v>39.590456390674497</v>
      </c>
      <c r="V449" s="11"/>
    </row>
    <row r="450" spans="1:22">
      <c r="A450" s="18">
        <v>1984</v>
      </c>
      <c r="B450" s="18">
        <v>8</v>
      </c>
      <c r="C450" s="79">
        <v>95758</v>
      </c>
      <c r="D450" s="79">
        <v>39.4</v>
      </c>
      <c r="E450" s="11"/>
      <c r="G450" s="10"/>
      <c r="H450" s="25"/>
      <c r="O450">
        <v>199903</v>
      </c>
      <c r="P450" s="108">
        <v>39.440933895598299</v>
      </c>
      <c r="V450" s="11"/>
    </row>
    <row r="451" spans="1:22">
      <c r="A451" s="18">
        <v>1984</v>
      </c>
      <c r="B451" s="18">
        <v>9</v>
      </c>
      <c r="C451" s="79">
        <v>100937</v>
      </c>
      <c r="D451" s="79">
        <v>39.299999999999997</v>
      </c>
      <c r="E451" s="11"/>
      <c r="G451" s="10"/>
      <c r="H451" s="25"/>
      <c r="O451">
        <v>199904</v>
      </c>
      <c r="P451" s="108">
        <v>39.670181974049001</v>
      </c>
      <c r="V451" s="11"/>
    </row>
    <row r="452" spans="1:22">
      <c r="A452" s="18">
        <v>1984</v>
      </c>
      <c r="B452" s="18">
        <v>10</v>
      </c>
      <c r="C452" s="79">
        <v>101493</v>
      </c>
      <c r="D452" s="79">
        <v>38.700000000000003</v>
      </c>
      <c r="E452" s="11">
        <v>150</v>
      </c>
      <c r="F452" t="s">
        <v>117</v>
      </c>
      <c r="G452" s="25">
        <f>IF(MIN(C452:C454)/AVERAGE(C452:C454)&lt;0.95,(3*AVERAGE(C452:C454)-MIN(C452:C454))/2,AVERAGE(C452:C454))</f>
        <v>102067</v>
      </c>
      <c r="H452" s="25">
        <f>IF(MIN(D452:D454)/AVERAGE(D452:D454)&lt;0.95,(3*AVERAGE(D452:D454)-MIN(D452:D454))/2,AVERAGE(D452:D454))</f>
        <v>38.6</v>
      </c>
      <c r="O452">
        <v>200001</v>
      </c>
      <c r="P452" s="108">
        <v>39.768992629045798</v>
      </c>
      <c r="V452" s="11"/>
    </row>
    <row r="453" spans="1:22">
      <c r="A453" s="18">
        <v>1984</v>
      </c>
      <c r="B453" s="18">
        <v>11</v>
      </c>
      <c r="C453" s="79">
        <v>102251</v>
      </c>
      <c r="D453" s="79">
        <v>38.4</v>
      </c>
      <c r="E453" s="11"/>
      <c r="G453" s="10"/>
      <c r="H453" s="25"/>
      <c r="O453">
        <v>200002</v>
      </c>
      <c r="P453" s="108">
        <v>39.735238470832897</v>
      </c>
      <c r="V453" s="11"/>
    </row>
    <row r="454" spans="1:22">
      <c r="A454" s="18">
        <v>1984</v>
      </c>
      <c r="B454" s="18">
        <v>12</v>
      </c>
      <c r="C454" s="79">
        <v>102457</v>
      </c>
      <c r="D454" s="79">
        <v>38.700000000000003</v>
      </c>
      <c r="E454" s="11"/>
      <c r="G454" s="10"/>
      <c r="H454" s="25"/>
      <c r="O454">
        <v>200003</v>
      </c>
      <c r="P454" s="108">
        <v>39.7695677618958</v>
      </c>
      <c r="V454" s="11"/>
    </row>
    <row r="455" spans="1:22">
      <c r="A455" s="18">
        <v>1985</v>
      </c>
      <c r="B455" s="18">
        <v>1</v>
      </c>
      <c r="C455" s="79">
        <v>100101</v>
      </c>
      <c r="D455" s="79">
        <v>38.6</v>
      </c>
      <c r="E455" s="11">
        <v>151</v>
      </c>
      <c r="F455" t="s">
        <v>118</v>
      </c>
      <c r="G455" s="25">
        <f>IF(MIN(C455:C457)/AVERAGE(C455:C457)&lt;0.95,(3*AVERAGE(C455:C457)-MIN(C455:C457))/2,AVERAGE(C455:C457))</f>
        <v>100638.33333333333</v>
      </c>
      <c r="H455" s="25">
        <f>IF(MIN(D455:D457)/AVERAGE(D455:D457)&lt;0.95,(3*AVERAGE(D455:D457)-MIN(D455:D457))/2,AVERAGE(D455:D457))</f>
        <v>38.533333333333331</v>
      </c>
      <c r="O455">
        <v>200004</v>
      </c>
      <c r="P455" s="108">
        <v>39.646221836922997</v>
      </c>
      <c r="V455" s="11"/>
    </row>
    <row r="456" spans="1:22">
      <c r="A456" s="18">
        <v>1985</v>
      </c>
      <c r="B456" s="18">
        <v>2</v>
      </c>
      <c r="C456" s="79">
        <v>100283</v>
      </c>
      <c r="D456" s="79">
        <v>38.1</v>
      </c>
      <c r="E456" s="11"/>
      <c r="G456" s="10"/>
      <c r="H456" s="25"/>
      <c r="O456">
        <v>200101</v>
      </c>
      <c r="P456" s="108">
        <v>39.428092995849703</v>
      </c>
      <c r="V456" s="11"/>
    </row>
    <row r="457" spans="1:22">
      <c r="A457" s="18">
        <v>1985</v>
      </c>
      <c r="B457" s="18">
        <v>3</v>
      </c>
      <c r="C457" s="79">
        <v>101531</v>
      </c>
      <c r="D457" s="79">
        <v>38.9</v>
      </c>
      <c r="E457" s="11"/>
      <c r="G457" s="10"/>
      <c r="H457" s="25"/>
      <c r="O457">
        <v>200102</v>
      </c>
      <c r="P457" s="108">
        <v>39.241899131530602</v>
      </c>
      <c r="V457" s="11"/>
    </row>
    <row r="458" spans="1:22">
      <c r="A458" s="18">
        <v>1985</v>
      </c>
      <c r="B458" s="18">
        <v>4</v>
      </c>
      <c r="C458" s="79">
        <v>100758</v>
      </c>
      <c r="D458" s="79">
        <v>38.799999999999997</v>
      </c>
      <c r="E458" s="11">
        <v>152</v>
      </c>
      <c r="F458" t="s">
        <v>119</v>
      </c>
      <c r="G458" s="25">
        <f>IF(MIN(C458:C460)/AVERAGE(C458:C460)&lt;0.95,(3*AVERAGE(C458:C460)-MIN(C458:C460))/2,AVERAGE(C458:C460))</f>
        <v>101434.33333333333</v>
      </c>
      <c r="H458" s="25">
        <f>IF(MIN(D458:D460)/AVERAGE(D458:D460)&lt;0.95,(3*AVERAGE(D458:D460)-MIN(D458:D460))/2,AVERAGE(D458:D460))</f>
        <v>39.199999999999996</v>
      </c>
      <c r="O458">
        <v>200103</v>
      </c>
      <c r="P458" s="108">
        <v>39.172160696248902</v>
      </c>
      <c r="V458" s="11"/>
    </row>
    <row r="459" spans="1:22">
      <c r="A459" s="18">
        <v>1985</v>
      </c>
      <c r="B459" s="18">
        <v>5</v>
      </c>
      <c r="C459" s="79">
        <v>102808</v>
      </c>
      <c r="D459" s="79">
        <v>39.299999999999997</v>
      </c>
      <c r="E459" s="11"/>
      <c r="G459" s="10"/>
      <c r="H459" s="25"/>
      <c r="O459">
        <v>200104</v>
      </c>
      <c r="P459" s="108">
        <v>39.138845305495003</v>
      </c>
      <c r="V459" s="11"/>
    </row>
    <row r="460" spans="1:22">
      <c r="A460" s="18">
        <v>1985</v>
      </c>
      <c r="B460" s="18">
        <v>6</v>
      </c>
      <c r="C460" s="79">
        <v>100737</v>
      </c>
      <c r="D460" s="79">
        <v>39.5</v>
      </c>
      <c r="E460" s="11"/>
      <c r="G460" s="10"/>
      <c r="H460" s="25"/>
      <c r="O460">
        <v>200201</v>
      </c>
      <c r="P460" s="108">
        <v>39.204374429122602</v>
      </c>
      <c r="V460" s="11"/>
    </row>
    <row r="461" spans="1:22">
      <c r="A461" s="18">
        <v>1985</v>
      </c>
      <c r="B461" s="18">
        <v>7</v>
      </c>
      <c r="C461" s="79">
        <v>97061</v>
      </c>
      <c r="D461" s="79">
        <v>39.5</v>
      </c>
      <c r="E461" s="11">
        <v>153</v>
      </c>
      <c r="F461" t="s">
        <v>120</v>
      </c>
      <c r="G461" s="25">
        <f>IF(MIN(C461:C463)/AVERAGE(C461:C463)&lt;0.95,(3*AVERAGE(C461:C463)-MIN(C461:C463))/2,AVERAGE(C461:C463))</f>
        <v>99154.333333333328</v>
      </c>
      <c r="H461" s="25">
        <f>IF(MIN(D461:D463)/AVERAGE(D461:D463)&lt;0.95,(3*AVERAGE(D461:D463)-MIN(D461:D463))/2,AVERAGE(D461:D463))</f>
        <v>39.533333333333331</v>
      </c>
      <c r="O461">
        <v>200202</v>
      </c>
      <c r="P461" s="108">
        <v>39.245697633369304</v>
      </c>
      <c r="V461" s="11"/>
    </row>
    <row r="462" spans="1:22">
      <c r="A462" s="18">
        <v>1985</v>
      </c>
      <c r="B462" s="18">
        <v>8</v>
      </c>
      <c r="C462" s="79">
        <v>97472</v>
      </c>
      <c r="D462" s="79">
        <v>39.6</v>
      </c>
      <c r="E462" s="11"/>
      <c r="G462" s="10"/>
      <c r="H462" s="25"/>
      <c r="O462">
        <v>200203</v>
      </c>
      <c r="P462" s="108">
        <v>39.122305579793903</v>
      </c>
      <c r="V462" s="11"/>
    </row>
    <row r="463" spans="1:22">
      <c r="A463" s="18">
        <v>1985</v>
      </c>
      <c r="B463" s="18">
        <v>9</v>
      </c>
      <c r="C463" s="79">
        <v>102930</v>
      </c>
      <c r="D463" s="79">
        <v>39.5</v>
      </c>
      <c r="E463" s="11"/>
      <c r="G463" s="10"/>
      <c r="H463" s="25"/>
      <c r="O463">
        <v>200204</v>
      </c>
      <c r="P463" s="108">
        <v>39.065082386111001</v>
      </c>
      <c r="V463" s="11"/>
    </row>
    <row r="464" spans="1:22">
      <c r="A464" s="18">
        <v>1985</v>
      </c>
      <c r="B464" s="18">
        <v>10</v>
      </c>
      <c r="C464" s="79">
        <v>104158</v>
      </c>
      <c r="D464" s="79">
        <v>39.200000000000003</v>
      </c>
      <c r="E464" s="11">
        <v>154</v>
      </c>
      <c r="F464" t="s">
        <v>121</v>
      </c>
      <c r="G464" s="25">
        <f>IF(MIN(C464:C466)/AVERAGE(C464:C466)&lt;0.95,(3*AVERAGE(C464:C466)-MIN(C464:C466))/2,AVERAGE(C464:C466))</f>
        <v>104216.66666666667</v>
      </c>
      <c r="H464" s="25">
        <f>IF(MIN(D464:D466)/AVERAGE(D464:D466)&lt;0.95,(3*AVERAGE(D464:D466)-MIN(D464:D466))/2,AVERAGE(D464:D466))</f>
        <v>38.900000000000006</v>
      </c>
      <c r="O464">
        <v>200301</v>
      </c>
      <c r="P464" s="108">
        <v>39.013835605015103</v>
      </c>
      <c r="V464" s="11"/>
    </row>
    <row r="465" spans="1:22">
      <c r="A465" s="18">
        <v>1985</v>
      </c>
      <c r="B465" s="18">
        <v>11</v>
      </c>
      <c r="C465" s="79">
        <v>104374</v>
      </c>
      <c r="D465" s="79">
        <v>38.6</v>
      </c>
      <c r="E465" s="11"/>
      <c r="G465" s="10"/>
      <c r="H465" s="25"/>
      <c r="O465">
        <v>200302</v>
      </c>
      <c r="P465" s="108">
        <v>39.0154837209314</v>
      </c>
      <c r="V465" s="11"/>
    </row>
    <row r="466" spans="1:22">
      <c r="A466" s="18">
        <v>1985</v>
      </c>
      <c r="B466" s="18">
        <v>12</v>
      </c>
      <c r="C466" s="79">
        <v>104118</v>
      </c>
      <c r="D466" s="79">
        <v>38.9</v>
      </c>
      <c r="E466" s="11"/>
      <c r="G466" s="10"/>
      <c r="H466" s="25"/>
      <c r="O466">
        <v>200303</v>
      </c>
      <c r="P466" s="108">
        <v>39.036785896211498</v>
      </c>
      <c r="V466" s="11"/>
    </row>
    <row r="467" spans="1:22">
      <c r="A467" s="18">
        <v>1986</v>
      </c>
      <c r="B467" s="18">
        <v>1</v>
      </c>
      <c r="C467" s="79">
        <v>103052</v>
      </c>
      <c r="D467" s="79">
        <v>38.9</v>
      </c>
      <c r="E467" s="11">
        <v>155</v>
      </c>
      <c r="F467" t="s">
        <v>122</v>
      </c>
      <c r="G467" s="25">
        <f>IF(MIN(C467:C469)/AVERAGE(C467:C469)&lt;0.95,(3*AVERAGE(C467:C469)-MIN(C467:C469))/2,AVERAGE(C467:C469))</f>
        <v>102829.33333333333</v>
      </c>
      <c r="H467" s="25">
        <f>IF(MIN(D467:D469)/AVERAGE(D467:D469)&lt;0.95,(3*AVERAGE(D467:D469)-MIN(D467:D469))/2,AVERAGE(D467:D469))</f>
        <v>38.699999999999996</v>
      </c>
      <c r="O467">
        <v>200304</v>
      </c>
      <c r="P467" s="108">
        <v>39.021046385347098</v>
      </c>
      <c r="V467" s="11"/>
    </row>
    <row r="468" spans="1:22">
      <c r="A468" s="18">
        <v>1986</v>
      </c>
      <c r="B468" s="18">
        <v>2</v>
      </c>
      <c r="C468" s="79">
        <v>102066</v>
      </c>
      <c r="D468" s="79">
        <v>38.299999999999997</v>
      </c>
      <c r="E468" s="11"/>
      <c r="G468" s="10"/>
      <c r="H468" s="25"/>
      <c r="O468">
        <v>200401</v>
      </c>
      <c r="P468" s="108">
        <v>39.150994545483002</v>
      </c>
      <c r="V468" s="11"/>
    </row>
    <row r="469" spans="1:22">
      <c r="A469" s="18">
        <v>1986</v>
      </c>
      <c r="B469" s="18">
        <v>3</v>
      </c>
      <c r="C469" s="79">
        <v>103370</v>
      </c>
      <c r="D469" s="79">
        <v>38.9</v>
      </c>
      <c r="E469" s="11"/>
      <c r="G469" s="10"/>
      <c r="H469" s="25"/>
      <c r="O469">
        <v>200402</v>
      </c>
      <c r="P469" s="108">
        <v>39.022233217856098</v>
      </c>
      <c r="V469" s="11"/>
    </row>
    <row r="470" spans="1:22">
      <c r="A470" s="18">
        <v>1986</v>
      </c>
      <c r="B470" s="18">
        <v>4</v>
      </c>
      <c r="C470" s="79">
        <v>104385</v>
      </c>
      <c r="D470" s="79">
        <v>39</v>
      </c>
      <c r="E470" s="11">
        <v>156</v>
      </c>
      <c r="F470" t="s">
        <v>123</v>
      </c>
      <c r="G470" s="25">
        <f>IF(MIN(C470:C472)/AVERAGE(C470:C472)&lt;0.95,(3*AVERAGE(C470:C472)-MIN(C470:C472))/2,AVERAGE(C470:C472))</f>
        <v>104283.33333333333</v>
      </c>
      <c r="H470" s="25">
        <f>IF(MIN(D470:D472)/AVERAGE(D470:D472)&lt;0.95,(3*AVERAGE(D470:D472)-MIN(D470:D472))/2,AVERAGE(D470:D472))</f>
        <v>39.199999999999996</v>
      </c>
      <c r="O470">
        <v>200403</v>
      </c>
      <c r="P470" s="108">
        <v>38.9867315467731</v>
      </c>
      <c r="V470" s="11"/>
    </row>
    <row r="471" spans="1:22">
      <c r="A471" s="18">
        <v>1986</v>
      </c>
      <c r="B471" s="18">
        <v>5</v>
      </c>
      <c r="C471" s="79">
        <v>104944</v>
      </c>
      <c r="D471" s="79">
        <v>39.1</v>
      </c>
      <c r="E471" s="11"/>
      <c r="G471" s="10"/>
      <c r="H471" s="25"/>
      <c r="O471">
        <v>200404</v>
      </c>
      <c r="P471" s="108">
        <v>39.0730947182807</v>
      </c>
      <c r="V471" s="11"/>
    </row>
    <row r="472" spans="1:22">
      <c r="A472" s="18">
        <v>1986</v>
      </c>
      <c r="B472" s="18">
        <v>6</v>
      </c>
      <c r="C472" s="79">
        <v>103521</v>
      </c>
      <c r="D472" s="79">
        <v>39.5</v>
      </c>
      <c r="E472" s="11"/>
      <c r="G472" s="10"/>
      <c r="H472" s="25"/>
      <c r="O472">
        <v>200501</v>
      </c>
      <c r="P472" s="108">
        <v>39.116237995239501</v>
      </c>
      <c r="V472" s="11"/>
    </row>
    <row r="473" spans="1:22">
      <c r="A473" s="18">
        <v>1986</v>
      </c>
      <c r="B473" s="18">
        <v>7</v>
      </c>
      <c r="C473" s="79">
        <v>99291</v>
      </c>
      <c r="D473" s="79">
        <v>39.5</v>
      </c>
      <c r="E473" s="11">
        <v>157</v>
      </c>
      <c r="F473" t="s">
        <v>124</v>
      </c>
      <c r="G473" s="25">
        <f>IF(MIN(C473:C475)/AVERAGE(C473:C475)&lt;0.95,(3*AVERAGE(C473:C475)-MIN(C473:C475))/2,AVERAGE(C473:C475))</f>
        <v>101620.33333333333</v>
      </c>
      <c r="H473" s="25">
        <f>IF(MIN(D473:D475)/AVERAGE(D473:D475)&lt;0.95,(3*AVERAGE(D473:D475)-MIN(D473:D475))/2,AVERAGE(D473:D475))</f>
        <v>39.6</v>
      </c>
      <c r="O473">
        <v>200502</v>
      </c>
      <c r="P473" s="108">
        <v>39.167115597044699</v>
      </c>
      <c r="V473" s="11"/>
    </row>
    <row r="474" spans="1:22">
      <c r="A474" s="18">
        <v>1986</v>
      </c>
      <c r="B474" s="18">
        <v>8</v>
      </c>
      <c r="C474" s="79">
        <v>100082</v>
      </c>
      <c r="D474" s="79">
        <v>39.799999999999997</v>
      </c>
      <c r="E474" s="11"/>
      <c r="G474" s="10"/>
      <c r="H474" s="25"/>
      <c r="O474">
        <v>200503</v>
      </c>
      <c r="P474" s="108">
        <v>39.219777168298997</v>
      </c>
      <c r="V474" s="11"/>
    </row>
    <row r="475" spans="1:22">
      <c r="A475" s="18">
        <v>1986</v>
      </c>
      <c r="B475" s="18">
        <v>9</v>
      </c>
      <c r="C475" s="79">
        <v>105488</v>
      </c>
      <c r="D475" s="79">
        <v>39.5</v>
      </c>
      <c r="E475" s="11"/>
      <c r="G475" s="10"/>
      <c r="H475" s="25"/>
      <c r="O475">
        <v>200504</v>
      </c>
      <c r="P475" s="108">
        <v>39.156798712788898</v>
      </c>
      <c r="V475" s="11"/>
    </row>
    <row r="476" spans="1:22">
      <c r="A476" s="18">
        <v>1986</v>
      </c>
      <c r="B476" s="18">
        <v>10</v>
      </c>
      <c r="C476" s="79">
        <v>106493</v>
      </c>
      <c r="D476" s="79">
        <v>39</v>
      </c>
      <c r="E476" s="11">
        <v>158</v>
      </c>
      <c r="F476" t="s">
        <v>125</v>
      </c>
      <c r="G476" s="25">
        <f>IF(MIN(C476:C478)/AVERAGE(C476:C478)&lt;0.95,(3*AVERAGE(C476:C478)-MIN(C476:C478))/2,AVERAGE(C476:C478))</f>
        <v>106694</v>
      </c>
      <c r="H476" s="25">
        <f>IF(MIN(D476:D478)/AVERAGE(D476:D478)&lt;0.95,(3*AVERAGE(D476:D478)-MIN(D476:D478))/2,AVERAGE(D476:D478))</f>
        <v>38.93333333333333</v>
      </c>
      <c r="O476">
        <v>200601</v>
      </c>
      <c r="P476" s="108">
        <v>39.229325534710398</v>
      </c>
      <c r="V476" s="11"/>
    </row>
    <row r="477" spans="1:22">
      <c r="A477" s="18">
        <v>1986</v>
      </c>
      <c r="B477" s="18">
        <v>11</v>
      </c>
      <c r="C477" s="79">
        <v>106787</v>
      </c>
      <c r="D477" s="79">
        <v>38.6</v>
      </c>
      <c r="E477" s="11"/>
      <c r="G477" s="10"/>
      <c r="H477" s="25"/>
      <c r="O477">
        <v>200602</v>
      </c>
      <c r="P477" s="108">
        <v>39.0235895053194</v>
      </c>
      <c r="V477" s="11"/>
    </row>
    <row r="478" spans="1:22">
      <c r="A478" s="18">
        <v>1986</v>
      </c>
      <c r="B478" s="18">
        <v>12</v>
      </c>
      <c r="C478" s="79">
        <v>106802</v>
      </c>
      <c r="D478" s="79">
        <v>39.200000000000003</v>
      </c>
      <c r="E478" s="11"/>
      <c r="G478" s="10"/>
      <c r="H478" s="25"/>
      <c r="O478">
        <v>200603</v>
      </c>
      <c r="P478" s="108">
        <v>39.352772583349697</v>
      </c>
      <c r="V478" s="11"/>
    </row>
    <row r="479" spans="1:22">
      <c r="A479" s="18">
        <v>1987</v>
      </c>
      <c r="B479" s="18">
        <v>1</v>
      </c>
      <c r="C479" s="79">
        <v>105224</v>
      </c>
      <c r="D479" s="79">
        <v>38.799999999999997</v>
      </c>
      <c r="E479" s="11">
        <v>159</v>
      </c>
      <c r="F479" t="s">
        <v>126</v>
      </c>
      <c r="G479" s="25">
        <f>IF(MIN(C479:C481)/AVERAGE(C479:C481)&lt;0.95,(3*AVERAGE(C479:C481)-MIN(C479:C481))/2,AVERAGE(C479:C481))</f>
        <v>105499.66666666667</v>
      </c>
      <c r="H479" s="25">
        <f>IF(MIN(D479:D481)/AVERAGE(D479:D481)&lt;0.95,(3*AVERAGE(D479:D481)-MIN(D479:D481))/2,AVERAGE(D479:D481))</f>
        <v>38.9</v>
      </c>
      <c r="O479">
        <v>200604</v>
      </c>
      <c r="P479" s="108">
        <v>39.280828481721301</v>
      </c>
      <c r="V479" s="11"/>
    </row>
    <row r="480" spans="1:22">
      <c r="A480" s="18">
        <v>1987</v>
      </c>
      <c r="B480" s="18">
        <v>2</v>
      </c>
      <c r="C480" s="79">
        <v>105459</v>
      </c>
      <c r="D480" s="79">
        <v>38.799999999999997</v>
      </c>
      <c r="E480" s="11"/>
      <c r="G480" s="10"/>
      <c r="H480" s="25"/>
      <c r="O480">
        <v>200701</v>
      </c>
      <c r="P480" s="108">
        <v>39.110024564708702</v>
      </c>
      <c r="V480" s="11"/>
    </row>
    <row r="481" spans="1:25">
      <c r="A481" s="18">
        <v>1987</v>
      </c>
      <c r="B481" s="18">
        <v>3</v>
      </c>
      <c r="C481" s="79">
        <v>105816</v>
      </c>
      <c r="D481" s="79">
        <v>39.1</v>
      </c>
      <c r="E481" s="11"/>
      <c r="G481" s="10"/>
      <c r="H481" s="25"/>
      <c r="O481">
        <v>200702</v>
      </c>
      <c r="P481" s="108">
        <v>39.107688645472699</v>
      </c>
      <c r="V481" s="11"/>
    </row>
    <row r="482" spans="1:25">
      <c r="A482" s="18">
        <v>1987</v>
      </c>
      <c r="B482" s="18">
        <v>4</v>
      </c>
      <c r="C482" s="79">
        <v>104823</v>
      </c>
      <c r="D482" s="79">
        <v>38.200000000000003</v>
      </c>
      <c r="E482" s="11">
        <v>160</v>
      </c>
      <c r="F482" t="s">
        <v>127</v>
      </c>
      <c r="G482" s="25">
        <f>IF(MIN(C482:C484)/AVERAGE(C482:C484)&lt;0.95,(3*AVERAGE(C482:C484)-MIN(C482:C484))/2,AVERAGE(C482:C484))</f>
        <v>106378.33333333333</v>
      </c>
      <c r="H482" s="25">
        <f>IF(MIN(D482:D484)/AVERAGE(D482:D484)&lt;0.95,(3*AVERAGE(D482:D484)-MIN(D482:D484))/2,AVERAGE(D482:D484))</f>
        <v>39.066666666666663</v>
      </c>
      <c r="O482">
        <v>200703</v>
      </c>
      <c r="P482" s="108">
        <v>39.161268296932803</v>
      </c>
      <c r="V482" s="11"/>
    </row>
    <row r="483" spans="1:25">
      <c r="A483" s="18">
        <v>1987</v>
      </c>
      <c r="B483" s="18">
        <v>5</v>
      </c>
      <c r="C483" s="79">
        <v>107974</v>
      </c>
      <c r="D483" s="79">
        <v>39.4</v>
      </c>
      <c r="E483" s="11"/>
      <c r="G483" s="10"/>
      <c r="H483" s="25"/>
      <c r="O483">
        <v>200704</v>
      </c>
      <c r="P483" s="108">
        <v>39.251641170947003</v>
      </c>
      <c r="V483" s="11"/>
    </row>
    <row r="484" spans="1:25">
      <c r="A484" s="18">
        <v>1987</v>
      </c>
      <c r="B484" s="18">
        <v>6</v>
      </c>
      <c r="C484" s="79">
        <v>106338</v>
      </c>
      <c r="D484" s="79">
        <v>39.6</v>
      </c>
      <c r="E484" s="11"/>
      <c r="G484" s="10"/>
      <c r="H484" s="25"/>
      <c r="O484">
        <v>200801</v>
      </c>
      <c r="P484" s="108">
        <v>39.091590629972501</v>
      </c>
      <c r="V484" s="11"/>
    </row>
    <row r="485" spans="1:25">
      <c r="A485" s="18">
        <v>1987</v>
      </c>
      <c r="B485" s="18">
        <v>7</v>
      </c>
      <c r="C485" s="79">
        <v>103527</v>
      </c>
      <c r="D485" s="79">
        <v>39.9</v>
      </c>
      <c r="E485" s="11">
        <v>161</v>
      </c>
      <c r="F485" t="s">
        <v>128</v>
      </c>
      <c r="G485" s="25">
        <f>IF(MIN(C485:C487)/AVERAGE(C485:C487)&lt;0.95,(3*AVERAGE(C485:C487)-MIN(C485:C487))/2,AVERAGE(C485:C487))</f>
        <v>104585</v>
      </c>
      <c r="H485" s="25">
        <f>IF(MIN(D485:D487)/AVERAGE(D485:D487)&lt;0.95,(3*AVERAGE(D485:D487)-MIN(D485:D487))/2,AVERAGE(D485:D487))</f>
        <v>38.966666666666669</v>
      </c>
      <c r="O485">
        <v>200802</v>
      </c>
      <c r="P485" s="108">
        <v>39.021586712918001</v>
      </c>
      <c r="V485" s="11"/>
    </row>
    <row r="486" spans="1:25">
      <c r="A486" s="18">
        <v>1987</v>
      </c>
      <c r="B486" s="18">
        <v>8</v>
      </c>
      <c r="C486" s="79">
        <v>103005</v>
      </c>
      <c r="D486" s="79">
        <v>39.9</v>
      </c>
      <c r="E486" s="11"/>
      <c r="G486" s="10"/>
      <c r="H486" s="25"/>
      <c r="O486">
        <v>200803</v>
      </c>
      <c r="P486" s="108">
        <v>38.914062416212403</v>
      </c>
      <c r="V486" s="11"/>
    </row>
    <row r="487" spans="1:25">
      <c r="A487" s="18">
        <v>1987</v>
      </c>
      <c r="B487" s="18">
        <v>9</v>
      </c>
      <c r="C487" s="79">
        <v>107223</v>
      </c>
      <c r="D487" s="79">
        <v>37.1</v>
      </c>
      <c r="E487" s="11"/>
      <c r="G487" s="10"/>
      <c r="H487" s="25"/>
      <c r="O487">
        <v>200804</v>
      </c>
      <c r="P487" s="108">
        <v>38.558262398604597</v>
      </c>
      <c r="V487" s="11"/>
    </row>
    <row r="488" spans="1:25">
      <c r="A488" s="18">
        <v>1987</v>
      </c>
      <c r="B488" s="18">
        <v>10</v>
      </c>
      <c r="C488" s="79">
        <v>109185</v>
      </c>
      <c r="D488" s="79">
        <v>39.1</v>
      </c>
      <c r="E488" s="11">
        <v>162</v>
      </c>
      <c r="F488" t="s">
        <v>129</v>
      </c>
      <c r="G488" s="25">
        <f>IF(MIN(C488:C490)/AVERAGE(C488:C490)&lt;0.95,(3*AVERAGE(C488:C490)-MIN(C488:C490))/2,AVERAGE(C488:C490))</f>
        <v>109658</v>
      </c>
      <c r="H488" s="25">
        <f>IF(MIN(D488:D490)/AVERAGE(D488:D490)&lt;0.95,(3*AVERAGE(D488:D490)-MIN(D488:D490))/2,AVERAGE(D488:D490))</f>
        <v>39.033333333333339</v>
      </c>
      <c r="O488">
        <v>200901</v>
      </c>
      <c r="P488" s="108">
        <v>38.353405708206601</v>
      </c>
      <c r="V488" s="11"/>
    </row>
    <row r="489" spans="1:25">
      <c r="A489" s="18">
        <v>1987</v>
      </c>
      <c r="B489" s="18">
        <v>11</v>
      </c>
      <c r="C489" s="79">
        <v>109904</v>
      </c>
      <c r="D489" s="79">
        <v>38.700000000000003</v>
      </c>
      <c r="E489" s="11"/>
      <c r="G489" s="10"/>
      <c r="H489" s="25"/>
      <c r="O489">
        <v>200902</v>
      </c>
      <c r="P489" s="108">
        <v>37.960148587213297</v>
      </c>
      <c r="V489" s="11"/>
    </row>
    <row r="490" spans="1:25">
      <c r="A490" s="18">
        <v>1987</v>
      </c>
      <c r="B490" s="18">
        <v>12</v>
      </c>
      <c r="C490" s="79">
        <v>109885</v>
      </c>
      <c r="D490" s="79">
        <v>39.299999999999997</v>
      </c>
      <c r="E490" s="11"/>
      <c r="G490" s="10"/>
      <c r="H490" s="25"/>
      <c r="O490">
        <v>200903</v>
      </c>
      <c r="P490" s="108">
        <v>37.329226345515501</v>
      </c>
      <c r="V490" s="11"/>
    </row>
    <row r="491" spans="1:25">
      <c r="A491" s="18">
        <v>1988</v>
      </c>
      <c r="B491" s="18">
        <v>1</v>
      </c>
      <c r="C491" s="79">
        <v>107636</v>
      </c>
      <c r="D491" s="79">
        <v>38.9</v>
      </c>
      <c r="E491" s="11">
        <v>163</v>
      </c>
      <c r="F491" s="5" t="s">
        <v>130</v>
      </c>
      <c r="G491" s="25">
        <f>IF(MIN(C491:C493)/AVERAGE(C491:C493)&lt;0.95,(3*AVERAGE(C491:C493)-MIN(C491:C493))/2,AVERAGE(C491:C493))</f>
        <v>108121</v>
      </c>
      <c r="H491" s="25">
        <f>IF(MIN(D491:D493)/AVERAGE(D491:D493)&lt;0.95,(3*AVERAGE(D491:D493)-MIN(D491:D493))/2,AVERAGE(D491:D493))</f>
        <v>38.999999999999993</v>
      </c>
      <c r="O491">
        <v>200904</v>
      </c>
      <c r="P491" s="108">
        <v>37.969975292238303</v>
      </c>
      <c r="V491" s="11"/>
    </row>
    <row r="492" spans="1:25">
      <c r="A492" s="18">
        <v>1988</v>
      </c>
      <c r="B492" s="18">
        <v>2</v>
      </c>
      <c r="C492" s="79">
        <v>108249</v>
      </c>
      <c r="D492" s="79">
        <v>38.799999999999997</v>
      </c>
      <c r="E492" s="11"/>
      <c r="G492" s="10"/>
      <c r="H492" s="25"/>
      <c r="O492">
        <v>201001</v>
      </c>
      <c r="P492" s="108">
        <v>37.992229372544102</v>
      </c>
      <c r="V492" s="11"/>
    </row>
    <row r="493" spans="1:25">
      <c r="A493" s="18">
        <v>1988</v>
      </c>
      <c r="B493" s="18">
        <v>3</v>
      </c>
      <c r="C493" s="79">
        <v>108478</v>
      </c>
      <c r="D493" s="79">
        <v>39.299999999999997</v>
      </c>
      <c r="E493" s="11"/>
      <c r="G493" s="10"/>
      <c r="H493" s="25"/>
      <c r="O493">
        <v>201002</v>
      </c>
      <c r="P493" s="108">
        <v>38.207811528668003</v>
      </c>
      <c r="V493" s="11"/>
    </row>
    <row r="494" spans="1:25">
      <c r="A494" s="18">
        <v>1988</v>
      </c>
      <c r="B494" s="18">
        <v>4</v>
      </c>
      <c r="C494" s="79">
        <v>109536</v>
      </c>
      <c r="D494" s="79">
        <v>39.5</v>
      </c>
      <c r="E494" s="11">
        <v>164</v>
      </c>
      <c r="F494" t="s">
        <v>131</v>
      </c>
      <c r="G494" s="25">
        <f>IF(MIN(C494:C496)/AVERAGE(C494:C496)&lt;0.95,(3*AVERAGE(C494:C496)-MIN(C494:C496))/2,AVERAGE(C494:C496))</f>
        <v>109338.66666666667</v>
      </c>
      <c r="H494" s="25">
        <f>IF(MIN(D494:D496)/AVERAGE(D494:D496)&lt;0.95,(3*AVERAGE(D494:D496)-MIN(D494:D496))/2,AVERAGE(D494:D496))</f>
        <v>39.699999999999996</v>
      </c>
      <c r="O494">
        <v>201003</v>
      </c>
      <c r="P494" s="108">
        <v>38.264127637997703</v>
      </c>
      <c r="V494" s="11"/>
    </row>
    <row r="495" spans="1:25">
      <c r="A495" s="18">
        <v>1988</v>
      </c>
      <c r="B495" s="18">
        <v>5</v>
      </c>
      <c r="C495" s="79">
        <v>110029</v>
      </c>
      <c r="D495" s="79">
        <v>39.700000000000003</v>
      </c>
      <c r="E495" s="11"/>
      <c r="G495" s="10"/>
      <c r="H495" s="25"/>
      <c r="O495">
        <v>201004</v>
      </c>
      <c r="P495" s="108">
        <v>38.242810458615999</v>
      </c>
      <c r="V495" s="11"/>
    </row>
    <row r="496" spans="1:25">
      <c r="A496" s="18">
        <v>1988</v>
      </c>
      <c r="B496" s="18">
        <v>6</v>
      </c>
      <c r="C496" s="79">
        <v>108451</v>
      </c>
      <c r="D496" s="79">
        <v>39.9</v>
      </c>
      <c r="E496" s="11"/>
      <c r="G496" s="10"/>
      <c r="H496" s="25"/>
      <c r="O496">
        <v>201101</v>
      </c>
      <c r="P496" s="108">
        <v>38.1479256192492</v>
      </c>
      <c r="V496" s="11"/>
      <c r="Y496" s="22"/>
    </row>
    <row r="497" spans="1:25">
      <c r="A497" s="18">
        <v>1988</v>
      </c>
      <c r="B497" s="18">
        <v>7</v>
      </c>
      <c r="C497" s="79">
        <v>105405</v>
      </c>
      <c r="D497" s="79">
        <v>39.9</v>
      </c>
      <c r="E497" s="11">
        <v>165</v>
      </c>
      <c r="F497" t="s">
        <v>132</v>
      </c>
      <c r="G497" s="25">
        <f>IF(MIN(C497:C499)/AVERAGE(C497:C499)&lt;0.95,(3*AVERAGE(C497:C499)-MIN(C497:C499))/2,AVERAGE(C497:C499))</f>
        <v>106954.33333333333</v>
      </c>
      <c r="H497" s="25">
        <f>IF(MIN(D497:D499)/AVERAGE(D497:D499)&lt;0.95,(3*AVERAGE(D497:D499)-MIN(D497:D499))/2,AVERAGE(D497:D499))</f>
        <v>39.833333333333336</v>
      </c>
      <c r="O497">
        <v>201102</v>
      </c>
      <c r="P497" s="108">
        <v>38.267733261353399</v>
      </c>
      <c r="V497" s="11"/>
      <c r="Y497" s="22"/>
    </row>
    <row r="498" spans="1:25">
      <c r="A498" s="18">
        <v>1988</v>
      </c>
      <c r="B498" s="18">
        <v>8</v>
      </c>
      <c r="C498" s="79">
        <v>104794</v>
      </c>
      <c r="D498" s="79">
        <v>39.9</v>
      </c>
      <c r="E498" s="11"/>
      <c r="G498" s="10"/>
      <c r="H498" s="25"/>
      <c r="O498">
        <v>201103</v>
      </c>
      <c r="P498" s="108">
        <v>38.339853026930903</v>
      </c>
      <c r="V498" s="11"/>
      <c r="Y498" s="22"/>
    </row>
    <row r="499" spans="1:25">
      <c r="A499" s="18">
        <v>1988</v>
      </c>
      <c r="B499" s="18">
        <v>9</v>
      </c>
      <c r="C499" s="79">
        <v>110664</v>
      </c>
      <c r="D499" s="79">
        <v>39.700000000000003</v>
      </c>
      <c r="E499" s="11"/>
      <c r="G499" s="10"/>
      <c r="H499" s="25"/>
      <c r="O499">
        <v>201104</v>
      </c>
      <c r="P499" s="108">
        <v>38.418086942471902</v>
      </c>
      <c r="V499" s="11"/>
      <c r="Y499" s="22"/>
    </row>
    <row r="500" spans="1:25">
      <c r="A500" s="18">
        <v>1988</v>
      </c>
      <c r="B500" s="18">
        <v>10</v>
      </c>
      <c r="C500" s="79">
        <v>111631</v>
      </c>
      <c r="D500" s="79">
        <v>39.4</v>
      </c>
      <c r="E500" s="11">
        <v>166</v>
      </c>
      <c r="F500" t="s">
        <v>133</v>
      </c>
      <c r="G500" s="25">
        <f>IF(MIN(C500:C502)/AVERAGE(C500:C502)&lt;0.95,(3*AVERAGE(C500:C502)-MIN(C500:C502))/2,AVERAGE(C500:C502))</f>
        <v>112133</v>
      </c>
      <c r="H500" s="25">
        <f>IF(MIN(D500:D502)/AVERAGE(D500:D502)&lt;0.95,(3*AVERAGE(D500:D502)-MIN(D500:D502))/2,AVERAGE(D500:D502))</f>
        <v>39.133333333333333</v>
      </c>
      <c r="V500" s="11"/>
      <c r="Y500" s="22"/>
    </row>
    <row r="501" spans="1:25">
      <c r="A501" s="18">
        <v>1988</v>
      </c>
      <c r="B501" s="18">
        <v>11</v>
      </c>
      <c r="C501" s="79">
        <v>112469</v>
      </c>
      <c r="D501" s="79">
        <v>38.700000000000003</v>
      </c>
      <c r="E501" s="11"/>
      <c r="G501" s="10"/>
      <c r="H501" s="25"/>
      <c r="V501" s="11"/>
      <c r="Y501" s="22"/>
    </row>
    <row r="502" spans="1:25">
      <c r="A502" s="18">
        <v>1988</v>
      </c>
      <c r="B502" s="18">
        <v>12</v>
      </c>
      <c r="C502" s="79">
        <v>112299</v>
      </c>
      <c r="D502" s="79">
        <v>39.299999999999997</v>
      </c>
      <c r="E502" s="11"/>
      <c r="G502" s="10"/>
      <c r="H502" s="25"/>
      <c r="V502" s="11"/>
      <c r="Y502" s="22"/>
    </row>
    <row r="503" spans="1:25">
      <c r="A503" s="18">
        <v>1989</v>
      </c>
      <c r="B503" s="18">
        <v>1</v>
      </c>
      <c r="C503" s="79">
        <v>110187</v>
      </c>
      <c r="D503" s="79">
        <v>39.1</v>
      </c>
      <c r="E503" s="11">
        <v>167</v>
      </c>
      <c r="F503" t="s">
        <v>134</v>
      </c>
      <c r="G503" s="25">
        <f>IF(MIN(C503:C505)/AVERAGE(C503:C505)&lt;0.95,(3*AVERAGE(C503:C505)-MIN(C503:C505))/2,AVERAGE(C503:C505))</f>
        <v>110464</v>
      </c>
      <c r="H503" s="25">
        <f>IF(MIN(D503:D505)/AVERAGE(D503:D505)&lt;0.95,(3*AVERAGE(D503:D505)-MIN(D503:D505))/2,AVERAGE(D503:D505))</f>
        <v>39.1</v>
      </c>
      <c r="V503" s="11"/>
      <c r="Y503" s="22"/>
    </row>
    <row r="504" spans="1:25">
      <c r="A504" s="18">
        <v>1989</v>
      </c>
      <c r="B504" s="18">
        <v>2</v>
      </c>
      <c r="C504" s="79">
        <v>110140</v>
      </c>
      <c r="D504" s="79">
        <v>38.9</v>
      </c>
      <c r="E504" s="11"/>
      <c r="G504" s="10"/>
      <c r="H504" s="25"/>
      <c r="V504" s="11"/>
      <c r="Y504" s="22"/>
    </row>
    <row r="505" spans="1:25">
      <c r="A505" s="18">
        <v>1989</v>
      </c>
      <c r="B505" s="18">
        <v>3</v>
      </c>
      <c r="C505" s="79">
        <v>111065</v>
      </c>
      <c r="D505" s="79">
        <v>39.299999999999997</v>
      </c>
      <c r="E505" s="11"/>
      <c r="G505" s="10"/>
      <c r="H505" s="25"/>
      <c r="V505" s="11"/>
      <c r="Y505" s="22"/>
    </row>
    <row r="506" spans="1:25">
      <c r="A506" s="18">
        <v>1989</v>
      </c>
      <c r="B506" s="18">
        <v>4</v>
      </c>
      <c r="C506" s="79">
        <v>111771</v>
      </c>
      <c r="D506" s="79">
        <v>39.299999999999997</v>
      </c>
      <c r="E506" s="11">
        <v>168</v>
      </c>
      <c r="F506" t="s">
        <v>135</v>
      </c>
      <c r="G506" s="25">
        <f>IF(MIN(C506:C508)/AVERAGE(C506:C508)&lt;0.95,(3*AVERAGE(C506:C508)-MIN(C506:C508))/2,AVERAGE(C506:C508))</f>
        <v>111666.66666666667</v>
      </c>
      <c r="H506" s="25">
        <f>IF(MIN(D506:D508)/AVERAGE(D506:D508)&lt;0.95,(3*AVERAGE(D506:D508)-MIN(D506:D508))/2,AVERAGE(D506:D508))</f>
        <v>39.6</v>
      </c>
      <c r="V506" s="11"/>
      <c r="Y506" s="22"/>
    </row>
    <row r="507" spans="1:25">
      <c r="A507" s="18">
        <v>1989</v>
      </c>
      <c r="B507" s="18">
        <v>5</v>
      </c>
      <c r="C507" s="79">
        <v>112461</v>
      </c>
      <c r="D507" s="79">
        <v>39.700000000000003</v>
      </c>
      <c r="E507" s="11"/>
      <c r="G507" s="10"/>
      <c r="H507" s="25"/>
      <c r="V507" s="11"/>
      <c r="Y507" s="22"/>
    </row>
    <row r="508" spans="1:25">
      <c r="A508" s="18">
        <v>1989</v>
      </c>
      <c r="B508" s="18">
        <v>6</v>
      </c>
      <c r="C508" s="79">
        <v>110768</v>
      </c>
      <c r="D508" s="79">
        <v>39.799999999999997</v>
      </c>
      <c r="E508" s="11"/>
      <c r="G508" s="10"/>
      <c r="H508" s="25"/>
      <c r="V508" s="11"/>
      <c r="Y508" s="22"/>
    </row>
    <row r="509" spans="1:25">
      <c r="A509" s="18">
        <v>1989</v>
      </c>
      <c r="B509" s="18">
        <v>7</v>
      </c>
      <c r="C509" s="79">
        <v>107409</v>
      </c>
      <c r="D509" s="79">
        <v>40</v>
      </c>
      <c r="E509" s="11">
        <v>169</v>
      </c>
      <c r="F509" t="s">
        <v>136</v>
      </c>
      <c r="G509" s="25">
        <f>IF(MIN(C509:C511)/AVERAGE(C509:C511)&lt;0.95,(3*AVERAGE(C509:C511)-MIN(C509:C511))/2,AVERAGE(C509:C511))</f>
        <v>108928.33333333333</v>
      </c>
      <c r="H509" s="25">
        <f>IF(MIN(D509:D511)/AVERAGE(D509:D511)&lt;0.95,(3*AVERAGE(D509:D511)-MIN(D509:D511))/2,AVERAGE(D509:D511))</f>
        <v>40.033333333333331</v>
      </c>
      <c r="V509" s="11"/>
      <c r="Y509" s="22"/>
    </row>
    <row r="510" spans="1:25">
      <c r="A510" s="18">
        <v>1989</v>
      </c>
      <c r="B510" s="18">
        <v>8</v>
      </c>
      <c r="C510" s="79">
        <v>107153</v>
      </c>
      <c r="D510" s="79">
        <v>40.1</v>
      </c>
      <c r="E510" s="11"/>
      <c r="G510" s="10"/>
      <c r="H510" s="25"/>
      <c r="V510" s="11"/>
      <c r="Y510" s="22"/>
    </row>
    <row r="511" spans="1:25">
      <c r="A511" s="18">
        <v>1989</v>
      </c>
      <c r="B511" s="18">
        <v>9</v>
      </c>
      <c r="C511" s="79">
        <v>112223</v>
      </c>
      <c r="D511" s="79">
        <v>40</v>
      </c>
      <c r="E511" s="11"/>
      <c r="G511" s="10"/>
      <c r="H511" s="25"/>
      <c r="V511" s="11"/>
      <c r="Y511" s="22"/>
    </row>
    <row r="512" spans="1:25">
      <c r="A512" s="18">
        <v>1989</v>
      </c>
      <c r="B512" s="18">
        <v>10</v>
      </c>
      <c r="C512" s="79">
        <v>113466</v>
      </c>
      <c r="D512" s="79">
        <v>39.5</v>
      </c>
      <c r="E512" s="11">
        <v>170</v>
      </c>
      <c r="F512" t="s">
        <v>137</v>
      </c>
      <c r="G512" s="25">
        <f>IF(MIN(C512:C514)/AVERAGE(C512:C514)&lt;0.95,(3*AVERAGE(C512:C514)-MIN(C512:C514))/2,AVERAGE(C512:C514))</f>
        <v>113573</v>
      </c>
      <c r="H512" s="25">
        <f>IF(MIN(D512:D514)/AVERAGE(D512:D514)&lt;0.95,(3*AVERAGE(D512:D514)-MIN(D512:D514))/2,AVERAGE(D512:D514))</f>
        <v>39.5</v>
      </c>
      <c r="V512" s="11"/>
      <c r="Y512" s="22"/>
    </row>
    <row r="513" spans="1:25">
      <c r="A513" s="18">
        <v>1989</v>
      </c>
      <c r="B513" s="18">
        <v>11</v>
      </c>
      <c r="C513" s="79">
        <v>113652</v>
      </c>
      <c r="D513" s="79">
        <v>39.5</v>
      </c>
      <c r="E513" s="11"/>
      <c r="G513" s="10"/>
      <c r="H513" s="25"/>
      <c r="V513" s="11"/>
      <c r="Y513" s="22"/>
    </row>
    <row r="514" spans="1:25">
      <c r="A514" s="18">
        <v>1989</v>
      </c>
      <c r="B514" s="18">
        <v>12</v>
      </c>
      <c r="C514" s="79">
        <v>113601</v>
      </c>
      <c r="D514" s="79">
        <v>39.5</v>
      </c>
      <c r="E514" s="11"/>
      <c r="G514" s="10"/>
      <c r="H514" s="25"/>
      <c r="V514" s="11"/>
      <c r="Y514" s="22"/>
    </row>
    <row r="515" spans="1:25">
      <c r="A515" s="18">
        <v>1990</v>
      </c>
      <c r="B515" s="18">
        <v>1</v>
      </c>
      <c r="C515" s="79">
        <v>111999</v>
      </c>
      <c r="D515" s="79">
        <v>39.200000000000003</v>
      </c>
      <c r="E515" s="11">
        <v>171</v>
      </c>
      <c r="F515" t="s">
        <v>138</v>
      </c>
      <c r="G515" s="25">
        <f>IF(MIN(C515:C517)/AVERAGE(C515:C517)&lt;0.95,(3*AVERAGE(C515:C517)-MIN(C515:C517))/2,AVERAGE(C515:C517))</f>
        <v>112583.33333333333</v>
      </c>
      <c r="H515" s="25">
        <f>IF(MIN(D515:D517)/AVERAGE(D515:D517)&lt;0.95,(3*AVERAGE(D515:D517)-MIN(D515:D517))/2,AVERAGE(D515:D517))</f>
        <v>39.166666666666664</v>
      </c>
      <c r="V515" s="11"/>
      <c r="Y515" s="22"/>
    </row>
    <row r="516" spans="1:25">
      <c r="A516" s="18">
        <v>1990</v>
      </c>
      <c r="B516" s="18">
        <v>2</v>
      </c>
      <c r="C516" s="79">
        <v>112555</v>
      </c>
      <c r="D516" s="79">
        <v>39</v>
      </c>
      <c r="E516" s="11"/>
      <c r="G516" s="10"/>
      <c r="H516" s="25"/>
      <c r="V516" s="11"/>
    </row>
    <row r="517" spans="1:25">
      <c r="A517" s="18">
        <v>1990</v>
      </c>
      <c r="B517" s="18">
        <v>3</v>
      </c>
      <c r="C517" s="79">
        <v>113196</v>
      </c>
      <c r="D517" s="79">
        <v>39.299999999999997</v>
      </c>
      <c r="E517" s="11"/>
      <c r="G517" s="10"/>
      <c r="H517" s="25"/>
      <c r="V517" s="11"/>
    </row>
    <row r="518" spans="1:25">
      <c r="A518" s="18">
        <v>1990</v>
      </c>
      <c r="B518" s="18">
        <v>4</v>
      </c>
      <c r="C518" s="79">
        <v>111709</v>
      </c>
      <c r="D518" s="79">
        <v>38.5</v>
      </c>
      <c r="E518" s="11">
        <v>172</v>
      </c>
      <c r="F518" t="s">
        <v>139</v>
      </c>
      <c r="G518" s="25">
        <f>IF(MIN(C518:C520)/AVERAGE(C518:C520)&lt;0.95,(3*AVERAGE(C518:C520)-MIN(C518:C520))/2,AVERAGE(C518:C520))</f>
        <v>112982.66666666667</v>
      </c>
      <c r="H518" s="25">
        <f>IF(MIN(D518:D520)/AVERAGE(D518:D520)&lt;0.95,(3*AVERAGE(D518:D520)-MIN(D518:D520))/2,AVERAGE(D518:D520))</f>
        <v>39.300000000000004</v>
      </c>
      <c r="V518" s="11"/>
    </row>
    <row r="519" spans="1:25">
      <c r="A519" s="18">
        <v>1990</v>
      </c>
      <c r="B519" s="18">
        <v>5</v>
      </c>
      <c r="C519" s="79">
        <v>114647</v>
      </c>
      <c r="D519" s="79">
        <v>39.5</v>
      </c>
      <c r="E519" s="11"/>
      <c r="G519" s="10"/>
      <c r="H519" s="25"/>
      <c r="V519" s="11"/>
    </row>
    <row r="520" spans="1:25">
      <c r="A520" s="18">
        <v>1990</v>
      </c>
      <c r="B520" s="18">
        <v>6</v>
      </c>
      <c r="C520" s="79">
        <v>112592</v>
      </c>
      <c r="D520" s="79">
        <v>39.9</v>
      </c>
      <c r="E520" s="11"/>
      <c r="G520" s="10"/>
      <c r="H520" s="25"/>
      <c r="V520" s="11"/>
    </row>
    <row r="521" spans="1:25">
      <c r="A521" s="18">
        <v>1990</v>
      </c>
      <c r="B521" s="18">
        <v>7</v>
      </c>
      <c r="C521" s="79">
        <v>109024</v>
      </c>
      <c r="D521" s="79">
        <v>39.9</v>
      </c>
      <c r="E521" s="11">
        <v>173</v>
      </c>
      <c r="F521" t="s">
        <v>140</v>
      </c>
      <c r="G521" s="25">
        <f>IF(MIN(C521:C523)/AVERAGE(C521:C523)&lt;0.95,(3*AVERAGE(C521:C523)-MIN(C521:C523))/2,AVERAGE(C521:C523))</f>
        <v>110589</v>
      </c>
      <c r="H521" s="25">
        <f>IF(MIN(D521:D523)/AVERAGE(D521:D523)&lt;0.95,(3*AVERAGE(D521:D523)-MIN(D521:D523))/2,AVERAGE(D521:D523))</f>
        <v>39.933333333333337</v>
      </c>
      <c r="V521" s="11"/>
    </row>
    <row r="522" spans="1:25">
      <c r="A522" s="18">
        <v>1990</v>
      </c>
      <c r="B522" s="18">
        <v>8</v>
      </c>
      <c r="C522" s="79">
        <v>108800</v>
      </c>
      <c r="D522" s="79">
        <v>40</v>
      </c>
      <c r="E522" s="11"/>
      <c r="G522" s="10"/>
      <c r="H522" s="25"/>
      <c r="V522" s="11"/>
    </row>
    <row r="523" spans="1:25">
      <c r="A523" s="18">
        <v>1990</v>
      </c>
      <c r="B523" s="18">
        <v>9</v>
      </c>
      <c r="C523" s="79">
        <v>113943</v>
      </c>
      <c r="D523" s="79">
        <v>39.9</v>
      </c>
      <c r="E523" s="11"/>
      <c r="G523" s="10"/>
      <c r="H523" s="25"/>
      <c r="V523" s="11"/>
    </row>
    <row r="524" spans="1:25">
      <c r="A524" s="18">
        <v>1990</v>
      </c>
      <c r="B524" s="18">
        <v>10</v>
      </c>
      <c r="C524" s="79">
        <v>114569</v>
      </c>
      <c r="D524" s="79">
        <v>39.299999999999997</v>
      </c>
      <c r="E524" s="11">
        <v>174</v>
      </c>
      <c r="F524" t="s">
        <v>141</v>
      </c>
      <c r="G524" s="25">
        <f>IF(MIN(C524:C526)/AVERAGE(C524:C526)&lt;0.95,(3*AVERAGE(C524:C526)-MIN(C524:C526))/2,AVERAGE(C524:C526))</f>
        <v>114379</v>
      </c>
      <c r="H524" s="25">
        <f>IF(MIN(D524:D526)/AVERAGE(D524:D526)&lt;0.95,(3*AVERAGE(D524:D526)-MIN(D524:D526))/2,AVERAGE(D524:D526))</f>
        <v>39.166666666666664</v>
      </c>
      <c r="V524" s="11"/>
    </row>
    <row r="525" spans="1:25">
      <c r="A525" s="18">
        <v>1990</v>
      </c>
      <c r="B525" s="18">
        <v>11</v>
      </c>
      <c r="C525" s="79">
        <v>114198</v>
      </c>
      <c r="D525" s="79">
        <v>38.9</v>
      </c>
      <c r="E525" s="11"/>
      <c r="G525" s="10"/>
      <c r="H525" s="25"/>
      <c r="V525" s="11"/>
    </row>
    <row r="526" spans="1:25">
      <c r="A526" s="18">
        <v>1990</v>
      </c>
      <c r="B526" s="18">
        <v>12</v>
      </c>
      <c r="C526" s="79">
        <v>114370</v>
      </c>
      <c r="D526" s="79">
        <v>39.299999999999997</v>
      </c>
      <c r="E526" s="11"/>
      <c r="G526" s="10"/>
      <c r="H526" s="25"/>
      <c r="V526" s="11"/>
    </row>
    <row r="527" spans="1:25">
      <c r="A527" s="18">
        <v>1991</v>
      </c>
      <c r="B527" s="18">
        <v>1</v>
      </c>
      <c r="C527" s="79">
        <v>111151</v>
      </c>
      <c r="D527" s="79">
        <v>38.9</v>
      </c>
      <c r="E527" s="11">
        <v>175</v>
      </c>
      <c r="F527" t="s">
        <v>142</v>
      </c>
      <c r="G527" s="25">
        <f>IF(MIN(C527:C529)/AVERAGE(C527:C529)&lt;0.95,(3*AVERAGE(C527:C529)-MIN(C527:C529))/2,AVERAGE(C527:C529))</f>
        <v>111507.33333333333</v>
      </c>
      <c r="H527" s="25">
        <f>IF(MIN(D527:D529)/AVERAGE(D527:D529)&lt;0.95,(3*AVERAGE(D527:D529)-MIN(D527:D529))/2,AVERAGE(D527:D529))</f>
        <v>38.9</v>
      </c>
      <c r="V527" s="11"/>
      <c r="Y527" s="22"/>
    </row>
    <row r="528" spans="1:25">
      <c r="A528" s="18">
        <v>1991</v>
      </c>
      <c r="B528" s="18">
        <v>2</v>
      </c>
      <c r="C528" s="79">
        <v>111463</v>
      </c>
      <c r="D528" s="79">
        <v>38.799999999999997</v>
      </c>
      <c r="E528" s="11"/>
      <c r="G528" s="10"/>
      <c r="H528" s="25"/>
      <c r="V528" s="11"/>
      <c r="Y528" s="22"/>
    </row>
    <row r="529" spans="1:25">
      <c r="A529" s="18">
        <v>1991</v>
      </c>
      <c r="B529" s="18">
        <v>3</v>
      </c>
      <c r="C529" s="79">
        <v>111908</v>
      </c>
      <c r="D529" s="79">
        <v>39</v>
      </c>
      <c r="E529" s="11"/>
      <c r="G529" s="10"/>
      <c r="H529" s="25"/>
      <c r="V529" s="11"/>
      <c r="Y529" s="22"/>
    </row>
    <row r="530" spans="1:25">
      <c r="A530" s="18">
        <v>1991</v>
      </c>
      <c r="B530" s="18">
        <v>4</v>
      </c>
      <c r="C530" s="79">
        <v>112995</v>
      </c>
      <c r="D530" s="79">
        <v>39.1</v>
      </c>
      <c r="E530" s="11">
        <v>176</v>
      </c>
      <c r="F530" t="s">
        <v>143</v>
      </c>
      <c r="G530" s="25">
        <f>IF(MIN(C530:C532)/AVERAGE(C530:C532)&lt;0.95,(3*AVERAGE(C530:C532)-MIN(C530:C532))/2,AVERAGE(C530:C532))</f>
        <v>112444.33333333333</v>
      </c>
      <c r="H530" s="25">
        <f>IF(MIN(D530:D532)/AVERAGE(D530:D532)&lt;0.95,(3*AVERAGE(D530:D532)-MIN(D530:D532))/2,AVERAGE(D530:D532))</f>
        <v>39.333333333333336</v>
      </c>
      <c r="V530" s="11"/>
      <c r="Y530" s="22"/>
    </row>
    <row r="531" spans="1:25">
      <c r="A531" s="18">
        <v>1991</v>
      </c>
      <c r="B531" s="18">
        <v>5</v>
      </c>
      <c r="C531" s="79">
        <v>112981</v>
      </c>
      <c r="D531" s="79">
        <v>39.4</v>
      </c>
      <c r="E531" s="11"/>
      <c r="G531" s="10"/>
      <c r="H531" s="25"/>
      <c r="V531" s="11"/>
      <c r="Y531" s="22"/>
    </row>
    <row r="532" spans="1:25">
      <c r="A532" s="18">
        <v>1991</v>
      </c>
      <c r="B532" s="18">
        <v>6</v>
      </c>
      <c r="C532" s="79">
        <v>111357</v>
      </c>
      <c r="D532" s="79">
        <v>39.5</v>
      </c>
      <c r="E532" s="11"/>
      <c r="G532" s="10"/>
      <c r="H532" s="25"/>
      <c r="V532" s="11"/>
      <c r="Y532" s="22"/>
    </row>
    <row r="533" spans="1:25">
      <c r="A533" s="18">
        <v>1991</v>
      </c>
      <c r="B533" s="18">
        <v>7</v>
      </c>
      <c r="C533" s="79">
        <v>107729</v>
      </c>
      <c r="D533" s="79">
        <v>39.6</v>
      </c>
      <c r="E533" s="11">
        <v>177</v>
      </c>
      <c r="F533" t="s">
        <v>144</v>
      </c>
      <c r="G533" s="25">
        <f>IF(MIN(C533:C535)/AVERAGE(C533:C535)&lt;0.95,(3*AVERAGE(C533:C535)-MIN(C533:C535))/2,AVERAGE(C533:C535))</f>
        <v>109495.66666666667</v>
      </c>
      <c r="H533" s="25">
        <f>IF(MIN(D533:D535)/AVERAGE(D533:D535)&lt;0.95,(3*AVERAGE(D533:D535)-MIN(D533:D535))/2,AVERAGE(D533:D535))</f>
        <v>39.6</v>
      </c>
      <c r="V533" s="11"/>
      <c r="Y533" s="22"/>
    </row>
    <row r="534" spans="1:25">
      <c r="A534" s="18">
        <v>1991</v>
      </c>
      <c r="B534" s="18">
        <v>8</v>
      </c>
      <c r="C534" s="79">
        <v>107671</v>
      </c>
      <c r="D534" s="79">
        <v>39.700000000000003</v>
      </c>
      <c r="E534" s="11"/>
      <c r="G534" s="10"/>
      <c r="H534" s="25"/>
      <c r="V534" s="11"/>
      <c r="Y534" s="22"/>
    </row>
    <row r="535" spans="1:25">
      <c r="A535" s="18">
        <v>1991</v>
      </c>
      <c r="B535" s="18">
        <v>9</v>
      </c>
      <c r="C535" s="79">
        <v>113087</v>
      </c>
      <c r="D535" s="79">
        <v>39.5</v>
      </c>
      <c r="E535" s="11"/>
      <c r="G535" s="10"/>
      <c r="H535" s="25"/>
      <c r="V535" s="11"/>
      <c r="Y535" s="22"/>
    </row>
    <row r="536" spans="1:25">
      <c r="A536" s="18">
        <v>1991</v>
      </c>
      <c r="B536" s="18">
        <v>10</v>
      </c>
      <c r="C536" s="79">
        <v>113982</v>
      </c>
      <c r="D536" s="79">
        <v>39.5</v>
      </c>
      <c r="E536" s="11">
        <v>178</v>
      </c>
      <c r="F536" t="s">
        <v>145</v>
      </c>
      <c r="G536" s="25">
        <f>IF(MIN(C536:C538)/AVERAGE(C536:C538)&lt;0.95,(3*AVERAGE(C536:C538)-MIN(C536:C538))/2,AVERAGE(C536:C538))</f>
        <v>113770.33333333333</v>
      </c>
      <c r="H536" s="25">
        <f>IF(MIN(D536:D538)/AVERAGE(D536:D538)&lt;0.95,(3*AVERAGE(D536:D538)-MIN(D536:D538))/2,AVERAGE(D536:D538))</f>
        <v>39.033333333333331</v>
      </c>
      <c r="V536" s="11"/>
      <c r="Y536" s="22"/>
    </row>
    <row r="537" spans="1:25">
      <c r="A537" s="18">
        <v>1991</v>
      </c>
      <c r="B537" s="18">
        <v>11</v>
      </c>
      <c r="C537" s="79">
        <v>114107</v>
      </c>
      <c r="D537" s="79">
        <v>38.6</v>
      </c>
      <c r="E537" s="11"/>
      <c r="G537" s="10"/>
      <c r="H537" s="25"/>
      <c r="V537" s="11"/>
      <c r="Y537" s="22"/>
    </row>
    <row r="538" spans="1:25">
      <c r="A538" s="18">
        <v>1991</v>
      </c>
      <c r="B538" s="18">
        <v>12</v>
      </c>
      <c r="C538" s="79">
        <v>113222</v>
      </c>
      <c r="D538" s="79">
        <v>39</v>
      </c>
      <c r="E538" s="11"/>
      <c r="G538" s="10"/>
      <c r="H538" s="25"/>
      <c r="V538" s="11"/>
      <c r="Y538" s="22"/>
    </row>
    <row r="539" spans="1:25">
      <c r="A539" s="18">
        <v>1992</v>
      </c>
      <c r="B539" s="18">
        <v>1</v>
      </c>
      <c r="C539" s="79">
        <v>111464</v>
      </c>
      <c r="D539" s="79">
        <v>38.9</v>
      </c>
      <c r="E539" s="11">
        <v>179</v>
      </c>
      <c r="F539" t="s">
        <v>146</v>
      </c>
      <c r="G539" s="25">
        <f>IF(MIN(C539:C541)/AVERAGE(C539:C541)&lt;0.95,(3*AVERAGE(C539:C541)-MIN(C539:C541))/2,AVERAGE(C539:C541))</f>
        <v>111805</v>
      </c>
      <c r="H539" s="25">
        <f>IF(MIN(D539:D541)/AVERAGE(D539:D541)&lt;0.95,(3*AVERAGE(D539:D541)-MIN(D539:D541))/2,AVERAGE(D539:D541))</f>
        <v>39</v>
      </c>
      <c r="V539" s="11"/>
      <c r="Y539" s="22"/>
    </row>
    <row r="540" spans="1:25">
      <c r="A540" s="18">
        <v>1992</v>
      </c>
      <c r="B540" s="18">
        <v>2</v>
      </c>
      <c r="C540" s="79">
        <v>111612</v>
      </c>
      <c r="D540" s="79">
        <v>38.9</v>
      </c>
      <c r="E540" s="11"/>
      <c r="G540" s="10"/>
      <c r="H540" s="25"/>
      <c r="V540" s="11"/>
      <c r="Y540" s="22"/>
    </row>
    <row r="541" spans="1:25">
      <c r="A541" s="18">
        <v>1992</v>
      </c>
      <c r="B541" s="18">
        <v>3</v>
      </c>
      <c r="C541" s="79">
        <v>112339</v>
      </c>
      <c r="D541" s="79">
        <v>39.200000000000003</v>
      </c>
      <c r="E541" s="11"/>
      <c r="G541" s="10"/>
      <c r="H541" s="25"/>
      <c r="V541" s="11"/>
      <c r="Y541" s="22"/>
    </row>
    <row r="542" spans="1:25">
      <c r="A542" s="18">
        <v>1992</v>
      </c>
      <c r="B542" s="18">
        <v>4</v>
      </c>
      <c r="C542" s="79">
        <v>112169</v>
      </c>
      <c r="D542" s="79">
        <v>38.299999999999997</v>
      </c>
      <c r="E542" s="11">
        <v>180</v>
      </c>
      <c r="F542" t="s">
        <v>147</v>
      </c>
      <c r="G542" s="25">
        <f>IF(MIN(C542:C544)/AVERAGE(C542:C544)&lt;0.95,(3*AVERAGE(C542:C544)-MIN(C542:C544))/2,AVERAGE(C542:C544))</f>
        <v>112750.66666666667</v>
      </c>
      <c r="H542" s="25">
        <f>IF(MIN(D542:D544)/AVERAGE(D542:D544)&lt;0.95,(3*AVERAGE(D542:D544)-MIN(D542:D544))/2,AVERAGE(D542:D544))</f>
        <v>39.133333333333333</v>
      </c>
      <c r="V542" s="11"/>
      <c r="Y542" s="22"/>
    </row>
    <row r="543" spans="1:25">
      <c r="A543" s="18">
        <v>1992</v>
      </c>
      <c r="B543" s="18">
        <v>5</v>
      </c>
      <c r="C543" s="79">
        <v>113837</v>
      </c>
      <c r="D543" s="79">
        <v>39.5</v>
      </c>
      <c r="E543" s="11"/>
      <c r="G543" s="10"/>
      <c r="H543" s="25"/>
      <c r="V543" s="11"/>
      <c r="Y543" s="22"/>
    </row>
    <row r="544" spans="1:25">
      <c r="A544" s="18">
        <v>1992</v>
      </c>
      <c r="B544" s="18">
        <v>6</v>
      </c>
      <c r="C544" s="79">
        <v>112246</v>
      </c>
      <c r="D544" s="79">
        <v>39.6</v>
      </c>
      <c r="E544" s="11"/>
      <c r="G544" s="10"/>
      <c r="H544" s="25"/>
      <c r="V544" s="11"/>
      <c r="Y544" s="22"/>
    </row>
    <row r="545" spans="1:25">
      <c r="A545" s="18">
        <v>1992</v>
      </c>
      <c r="B545" s="18">
        <v>7</v>
      </c>
      <c r="C545" s="79">
        <v>109216</v>
      </c>
      <c r="D545" s="79">
        <v>39.700000000000003</v>
      </c>
      <c r="E545" s="11">
        <v>181</v>
      </c>
      <c r="F545" t="s">
        <v>148</v>
      </c>
      <c r="G545" s="25">
        <f>IF(MIN(C545:C547)/AVERAGE(C545:C547)&lt;0.95,(3*AVERAGE(C545:C547)-MIN(C545:C547))/2,AVERAGE(C545:C547))</f>
        <v>110210.66666666667</v>
      </c>
      <c r="H545" s="25">
        <f>IF(MIN(D545:D547)/AVERAGE(D545:D547)&lt;0.95,(3*AVERAGE(D545:D547)-MIN(D545:D547))/2,AVERAGE(D545:D547))</f>
        <v>39.650000000000006</v>
      </c>
      <c r="V545" s="11"/>
      <c r="Y545" s="22"/>
    </row>
    <row r="546" spans="1:25">
      <c r="A546" s="18">
        <v>1992</v>
      </c>
      <c r="B546" s="18">
        <v>8</v>
      </c>
      <c r="C546" s="79">
        <v>108476</v>
      </c>
      <c r="D546" s="79">
        <v>39.6</v>
      </c>
      <c r="E546" s="11"/>
      <c r="G546" s="10"/>
      <c r="H546" s="25"/>
      <c r="V546" s="11"/>
      <c r="Y546" s="22"/>
    </row>
    <row r="547" spans="1:25">
      <c r="A547" s="18">
        <v>1992</v>
      </c>
      <c r="B547" s="18">
        <v>9</v>
      </c>
      <c r="C547" s="79">
        <v>112940</v>
      </c>
      <c r="D547" s="79">
        <v>36.6</v>
      </c>
      <c r="E547" s="11"/>
      <c r="G547" s="10"/>
      <c r="H547" s="25"/>
      <c r="V547" s="11"/>
      <c r="Y547" s="22"/>
    </row>
    <row r="548" spans="1:25">
      <c r="A548" s="18">
        <v>1992</v>
      </c>
      <c r="B548" s="18">
        <v>10</v>
      </c>
      <c r="C548" s="79">
        <v>114476</v>
      </c>
      <c r="D548" s="79">
        <v>39.1</v>
      </c>
      <c r="E548" s="11">
        <v>182</v>
      </c>
      <c r="F548" t="s">
        <v>149</v>
      </c>
      <c r="G548" s="25">
        <f>IF(MIN(C548:C550)/AVERAGE(C548:C550)&lt;0.95,(3*AVERAGE(C548:C550)-MIN(C548:C550))/2,AVERAGE(C548:C550))</f>
        <v>114852</v>
      </c>
      <c r="H548" s="25">
        <f>IF(MIN(D548:D550)/AVERAGE(D548:D550)&lt;0.95,(3*AVERAGE(D548:D550)-MIN(D548:D550))/2,AVERAGE(D548:D550))</f>
        <v>39.033333333333339</v>
      </c>
      <c r="V548" s="11"/>
      <c r="Y548" s="22"/>
    </row>
    <row r="549" spans="1:25">
      <c r="A549" s="18">
        <v>1992</v>
      </c>
      <c r="B549" s="18">
        <v>11</v>
      </c>
      <c r="C549" s="79">
        <v>115107</v>
      </c>
      <c r="D549" s="79">
        <v>38.799999999999997</v>
      </c>
      <c r="E549" s="11"/>
      <c r="G549" s="10"/>
      <c r="H549" s="25"/>
      <c r="V549" s="11"/>
      <c r="Y549" s="22"/>
    </row>
    <row r="550" spans="1:25">
      <c r="A550" s="18">
        <v>1992</v>
      </c>
      <c r="B550" s="18">
        <v>12</v>
      </c>
      <c r="C550" s="79">
        <v>114973</v>
      </c>
      <c r="D550" s="79">
        <v>39.200000000000003</v>
      </c>
      <c r="E550" s="11"/>
      <c r="G550" s="10"/>
      <c r="H550" s="25"/>
      <c r="V550" s="11"/>
      <c r="Y550" s="22"/>
    </row>
    <row r="551" spans="1:25">
      <c r="A551" s="18">
        <v>1993</v>
      </c>
      <c r="B551" s="18">
        <v>1</v>
      </c>
      <c r="C551" s="79">
        <v>112378</v>
      </c>
      <c r="D551" s="79">
        <v>38.9</v>
      </c>
      <c r="E551" s="11">
        <v>183</v>
      </c>
      <c r="F551" t="s">
        <v>150</v>
      </c>
      <c r="G551" s="25">
        <f>IF(MIN(C551:C553)/AVERAGE(C551:C553)&lt;0.95,(3*AVERAGE(C551:C553)-MIN(C551:C553))/2,AVERAGE(C551:C553))</f>
        <v>112959.33333333333</v>
      </c>
      <c r="H551" s="25">
        <f>IF(MIN(D551:D553)/AVERAGE(D551:D553)&lt;0.95,(3*AVERAGE(D551:D553)-MIN(D551:D553))/2,AVERAGE(D551:D553))</f>
        <v>39</v>
      </c>
      <c r="V551" s="11"/>
      <c r="Y551" s="22"/>
    </row>
    <row r="552" spans="1:25">
      <c r="A552" s="18">
        <v>1993</v>
      </c>
      <c r="B552" s="18">
        <v>2</v>
      </c>
      <c r="C552" s="79">
        <v>113078</v>
      </c>
      <c r="D552" s="79">
        <v>38.9</v>
      </c>
      <c r="E552" s="11"/>
      <c r="G552" s="10"/>
      <c r="H552" s="25"/>
      <c r="V552" s="11"/>
      <c r="Y552" s="22"/>
    </row>
    <row r="553" spans="1:25">
      <c r="A553" s="18">
        <v>1993</v>
      </c>
      <c r="B553" s="18">
        <v>3</v>
      </c>
      <c r="C553" s="79">
        <v>113422</v>
      </c>
      <c r="D553" s="79">
        <v>39.200000000000003</v>
      </c>
      <c r="E553" s="11"/>
      <c r="G553" s="10"/>
      <c r="H553" s="25"/>
      <c r="V553" s="11"/>
      <c r="Y553" s="22"/>
    </row>
    <row r="554" spans="1:25">
      <c r="A554" s="18">
        <v>1993</v>
      </c>
      <c r="B554" s="18">
        <v>4</v>
      </c>
      <c r="C554" s="79">
        <v>113026</v>
      </c>
      <c r="D554" s="79">
        <v>39.200000000000003</v>
      </c>
      <c r="E554" s="11">
        <v>184</v>
      </c>
      <c r="F554" t="s">
        <v>151</v>
      </c>
      <c r="G554" s="25">
        <f>IF(MIN(C554:C556)/AVERAGE(C554:C556)&lt;0.95,(3*AVERAGE(C554:C556)-MIN(C554:C556))/2,AVERAGE(C554:C556))</f>
        <v>114422.66666666667</v>
      </c>
      <c r="H554" s="25">
        <f>IF(MIN(D554:D556)/AVERAGE(D554:D556)&lt;0.95,(3*AVERAGE(D554:D556)-MIN(D554:D556))/2,AVERAGE(D554:D556))</f>
        <v>39.500000000000007</v>
      </c>
      <c r="V554" s="11"/>
      <c r="Y554" s="22"/>
    </row>
    <row r="555" spans="1:25">
      <c r="A555" s="18">
        <v>1993</v>
      </c>
      <c r="B555" s="18">
        <v>5</v>
      </c>
      <c r="C555" s="79">
        <v>115629</v>
      </c>
      <c r="D555" s="79">
        <v>39.6</v>
      </c>
      <c r="E555" s="11"/>
      <c r="G555" s="10"/>
      <c r="H555" s="25"/>
      <c r="V555" s="11"/>
      <c r="Y555" s="22"/>
    </row>
    <row r="556" spans="1:25">
      <c r="A556" s="18">
        <v>1993</v>
      </c>
      <c r="B556" s="18">
        <v>6</v>
      </c>
      <c r="C556" s="79">
        <v>114613</v>
      </c>
      <c r="D556" s="79">
        <v>39.700000000000003</v>
      </c>
      <c r="E556" s="11"/>
      <c r="G556" s="10"/>
      <c r="H556" s="25"/>
      <c r="V556" s="11"/>
      <c r="Y556" s="22"/>
    </row>
    <row r="557" spans="1:25">
      <c r="A557" s="18">
        <v>1993</v>
      </c>
      <c r="B557" s="18">
        <v>7</v>
      </c>
      <c r="C557" s="79">
        <v>110459</v>
      </c>
      <c r="D557" s="79">
        <v>39.799999999999997</v>
      </c>
      <c r="E557" s="11">
        <v>185</v>
      </c>
      <c r="F557" t="s">
        <v>152</v>
      </c>
      <c r="G557" s="25">
        <f>IF(MIN(C557:C559)/AVERAGE(C557:C559)&lt;0.95,(3*AVERAGE(C557:C559)-MIN(C557:C559))/2,AVERAGE(C557:C559))</f>
        <v>112241</v>
      </c>
      <c r="H557" s="25">
        <f>IF(MIN(D557:D559)/AVERAGE(D557:D559)&lt;0.95,(3*AVERAGE(D557:D559)-MIN(D557:D559))/2,AVERAGE(D557:D559))</f>
        <v>39.833333333333329</v>
      </c>
      <c r="V557" s="11"/>
      <c r="Y557" s="22"/>
    </row>
    <row r="558" spans="1:25">
      <c r="A558" s="18">
        <v>1993</v>
      </c>
      <c r="B558" s="18">
        <v>8</v>
      </c>
      <c r="C558" s="79">
        <v>110638</v>
      </c>
      <c r="D558" s="79">
        <v>39.9</v>
      </c>
      <c r="E558" s="11"/>
      <c r="G558" s="10"/>
      <c r="H558" s="25"/>
      <c r="V558" s="11"/>
      <c r="Y558" s="22"/>
    </row>
    <row r="559" spans="1:25">
      <c r="A559" s="18">
        <v>1993</v>
      </c>
      <c r="B559" s="18">
        <v>9</v>
      </c>
      <c r="C559" s="79">
        <v>115626</v>
      </c>
      <c r="D559" s="79">
        <v>39.799999999999997</v>
      </c>
      <c r="E559" s="11"/>
      <c r="G559" s="10"/>
      <c r="H559" s="25"/>
      <c r="V559" s="11"/>
      <c r="Y559" s="22"/>
    </row>
    <row r="560" spans="1:25">
      <c r="A560" s="18">
        <v>1993</v>
      </c>
      <c r="B560" s="18">
        <v>10</v>
      </c>
      <c r="C560" s="79">
        <v>116410</v>
      </c>
      <c r="D560" s="79">
        <v>39.4</v>
      </c>
      <c r="E560" s="11">
        <v>186</v>
      </c>
      <c r="F560" t="s">
        <v>153</v>
      </c>
      <c r="G560" s="25">
        <f>IF(MIN(C560:C562)/AVERAGE(C560:C562)&lt;0.95,(3*AVERAGE(C560:C562)-MIN(C560:C562))/2,AVERAGE(C560:C562))</f>
        <v>117248.66666666667</v>
      </c>
      <c r="H560" s="25">
        <f>IF(MIN(D560:D562)/AVERAGE(D560:D562)&lt;0.95,(3*AVERAGE(D560:D562)-MIN(D560:D562))/2,AVERAGE(D560:D562))</f>
        <v>39.300000000000004</v>
      </c>
      <c r="V560" s="11"/>
      <c r="Y560" s="22"/>
    </row>
    <row r="561" spans="1:25">
      <c r="A561" s="18">
        <v>1993</v>
      </c>
      <c r="B561" s="18">
        <v>11</v>
      </c>
      <c r="C561" s="79">
        <v>117717</v>
      </c>
      <c r="D561" s="79">
        <v>39</v>
      </c>
      <c r="E561" s="11"/>
      <c r="G561" s="10"/>
      <c r="H561" s="25"/>
      <c r="V561" s="11"/>
      <c r="Y561" s="22"/>
    </row>
    <row r="562" spans="1:25">
      <c r="A562" s="18">
        <v>1993</v>
      </c>
      <c r="B562" s="18">
        <v>12</v>
      </c>
      <c r="C562" s="79">
        <v>117619</v>
      </c>
      <c r="D562" s="79">
        <v>39.5</v>
      </c>
      <c r="E562" s="11"/>
      <c r="G562" s="10"/>
      <c r="H562" s="25"/>
      <c r="V562" s="11"/>
      <c r="Y562" s="22"/>
    </row>
    <row r="563" spans="1:25">
      <c r="A563" s="18">
        <v>1994</v>
      </c>
      <c r="B563" s="18">
        <v>1</v>
      </c>
      <c r="C563" s="79">
        <v>114903</v>
      </c>
      <c r="D563" s="79">
        <v>38.6</v>
      </c>
      <c r="E563" s="11">
        <v>187</v>
      </c>
      <c r="F563" t="s">
        <v>154</v>
      </c>
      <c r="G563" s="25">
        <f>IF(MIN(C563:C565)/AVERAGE(C563:C565)&lt;0.95,(3*AVERAGE(C563:C565)-MIN(C563:C565))/2,AVERAGE(C563:C565))</f>
        <v>115885.33333333333</v>
      </c>
      <c r="H563" s="25">
        <f>IF(MIN(D563:D565)/AVERAGE(D563:D565)&lt;0.95,(3*AVERAGE(D563:D565)-MIN(D563:D565))/2,AVERAGE(D563:D565))</f>
        <v>38.566666666666663</v>
      </c>
      <c r="V563" s="11"/>
      <c r="Y563" s="22"/>
    </row>
    <row r="564" spans="1:25">
      <c r="A564" s="18">
        <v>1994</v>
      </c>
      <c r="B564" s="18">
        <v>2</v>
      </c>
      <c r="C564" s="79">
        <v>116132</v>
      </c>
      <c r="D564" s="79">
        <v>38</v>
      </c>
      <c r="E564" s="11"/>
      <c r="G564" s="10"/>
      <c r="H564" s="25"/>
      <c r="V564" s="11"/>
      <c r="Y564" s="22"/>
    </row>
    <row r="565" spans="1:25">
      <c r="A565" s="18">
        <v>1994</v>
      </c>
      <c r="B565" s="18">
        <v>3</v>
      </c>
      <c r="C565" s="79">
        <v>116621</v>
      </c>
      <c r="D565" s="79">
        <v>39.1</v>
      </c>
      <c r="E565" s="11"/>
      <c r="G565" s="10"/>
      <c r="H565" s="25"/>
      <c r="V565" s="11"/>
      <c r="Y565" s="22"/>
    </row>
    <row r="566" spans="1:25">
      <c r="A566" s="18">
        <v>1994</v>
      </c>
      <c r="B566" s="18">
        <v>4</v>
      </c>
      <c r="C566" s="79">
        <v>117556</v>
      </c>
      <c r="D566" s="79">
        <v>39.4</v>
      </c>
      <c r="E566" s="11">
        <v>188</v>
      </c>
      <c r="F566" t="s">
        <v>155</v>
      </c>
      <c r="G566" s="25">
        <f>IF(MIN(C566:C568)/AVERAGE(C566:C568)&lt;0.95,(3*AVERAGE(C566:C568)-MIN(C566:C568))/2,AVERAGE(C566:C568))</f>
        <v>117593.66666666667</v>
      </c>
      <c r="H566" s="25">
        <f>IF(MIN(D566:D568)/AVERAGE(D566:D568)&lt;0.95,(3*AVERAGE(D566:D568)-MIN(D566:D568))/2,AVERAGE(D566:D568))</f>
        <v>39.533333333333339</v>
      </c>
      <c r="V566" s="11"/>
      <c r="Y566" s="22"/>
    </row>
    <row r="567" spans="1:25">
      <c r="A567" s="18">
        <v>1994</v>
      </c>
      <c r="B567" s="18">
        <v>5</v>
      </c>
      <c r="C567" s="79">
        <v>118845</v>
      </c>
      <c r="D567" s="79">
        <v>39.5</v>
      </c>
      <c r="E567" s="11"/>
      <c r="G567" s="10"/>
      <c r="H567" s="25"/>
      <c r="V567" s="11"/>
      <c r="Y567" s="22"/>
    </row>
    <row r="568" spans="1:25">
      <c r="A568" s="18">
        <v>1994</v>
      </c>
      <c r="B568" s="18">
        <v>6</v>
      </c>
      <c r="C568" s="79">
        <v>116380</v>
      </c>
      <c r="D568" s="79">
        <v>39.700000000000003</v>
      </c>
      <c r="E568" s="11"/>
      <c r="G568" s="10"/>
      <c r="H568" s="25"/>
      <c r="V568" s="11"/>
    </row>
    <row r="569" spans="1:25">
      <c r="A569" s="18">
        <v>1994</v>
      </c>
      <c r="B569" s="18">
        <v>7</v>
      </c>
      <c r="C569" s="79">
        <v>113669</v>
      </c>
      <c r="D569" s="79">
        <v>39.700000000000003</v>
      </c>
      <c r="E569" s="11">
        <v>189</v>
      </c>
      <c r="F569" t="s">
        <v>156</v>
      </c>
      <c r="G569" s="25">
        <f>IF(MIN(C569:C571)/AVERAGE(C569:C571)&lt;0.95,(3*AVERAGE(C569:C571)-MIN(C569:C571))/2,AVERAGE(C569:C571))</f>
        <v>115596.66666666667</v>
      </c>
      <c r="H569" s="25">
        <f>IF(MIN(D569:D571)/AVERAGE(D569:D571)&lt;0.95,(3*AVERAGE(D569:D571)-MIN(D569:D571))/2,AVERAGE(D569:D571))</f>
        <v>39.700000000000003</v>
      </c>
      <c r="V569" s="11"/>
    </row>
    <row r="570" spans="1:25">
      <c r="A570" s="18">
        <v>1994</v>
      </c>
      <c r="B570" s="18">
        <v>8</v>
      </c>
      <c r="C570" s="79">
        <v>113977</v>
      </c>
      <c r="D570" s="79">
        <v>39.700000000000003</v>
      </c>
      <c r="E570" s="11"/>
      <c r="G570" s="10"/>
      <c r="H570" s="25"/>
      <c r="V570" s="11"/>
    </row>
    <row r="571" spans="1:25">
      <c r="A571" s="18">
        <v>1994</v>
      </c>
      <c r="B571" s="18">
        <v>9</v>
      </c>
      <c r="C571" s="79">
        <v>119144</v>
      </c>
      <c r="D571" s="79">
        <v>39.700000000000003</v>
      </c>
      <c r="E571" s="11"/>
      <c r="G571" s="10"/>
      <c r="H571" s="25"/>
      <c r="V571" s="11"/>
    </row>
    <row r="572" spans="1:25">
      <c r="A572" s="18">
        <v>1994</v>
      </c>
      <c r="B572" s="18">
        <v>10</v>
      </c>
      <c r="C572" s="79">
        <v>120260</v>
      </c>
      <c r="D572" s="79">
        <v>39.200000000000003</v>
      </c>
      <c r="E572" s="11">
        <v>190</v>
      </c>
      <c r="F572" t="s">
        <v>157</v>
      </c>
      <c r="G572" s="25">
        <f>IF(MIN(C572:C574)/AVERAGE(C572:C574)&lt;0.95,(3*AVERAGE(C572:C574)-MIN(C572:C574))/2,AVERAGE(C572:C574))</f>
        <v>120687</v>
      </c>
      <c r="H572" s="25">
        <f>IF(MIN(D572:D574)/AVERAGE(D572:D574)&lt;0.95,(3*AVERAGE(D572:D574)-MIN(D572:D574))/2,AVERAGE(D572:D574))</f>
        <v>38.966666666666669</v>
      </c>
      <c r="V572" s="11"/>
    </row>
    <row r="573" spans="1:25">
      <c r="A573" s="18">
        <v>1994</v>
      </c>
      <c r="B573" s="18">
        <v>11</v>
      </c>
      <c r="C573" s="79">
        <v>120901</v>
      </c>
      <c r="D573" s="79">
        <v>38.5</v>
      </c>
      <c r="E573" s="11"/>
      <c r="G573" s="10"/>
      <c r="H573" s="25"/>
      <c r="V573" s="11"/>
    </row>
    <row r="574" spans="1:25">
      <c r="A574" s="18">
        <v>1994</v>
      </c>
      <c r="B574" s="18">
        <v>12</v>
      </c>
      <c r="C574" s="79">
        <v>120900</v>
      </c>
      <c r="D574" s="79">
        <v>39.200000000000003</v>
      </c>
      <c r="E574" s="11"/>
      <c r="G574" s="10"/>
      <c r="H574" s="25"/>
      <c r="V574" s="11"/>
    </row>
    <row r="575" spans="1:25">
      <c r="A575" s="18">
        <v>1995</v>
      </c>
      <c r="B575" s="18">
        <v>1</v>
      </c>
      <c r="C575" s="79">
        <v>118065</v>
      </c>
      <c r="D575" s="79">
        <v>38.9</v>
      </c>
      <c r="E575" s="11">
        <v>191</v>
      </c>
      <c r="F575" t="s">
        <v>158</v>
      </c>
      <c r="G575" s="25">
        <f>IF(MIN(C575:C577)/AVERAGE(C575:C577)&lt;0.95,(3*AVERAGE(C575:C577)-MIN(C575:C577))/2,AVERAGE(C575:C577))</f>
        <v>118862.66666666667</v>
      </c>
      <c r="H575" s="25">
        <f>IF(MIN(D575:D577)/AVERAGE(D575:D577)&lt;0.95,(3*AVERAGE(D575:D577)-MIN(D575:D577))/2,AVERAGE(D575:D577))</f>
        <v>38.93333333333333</v>
      </c>
      <c r="V575" s="11"/>
    </row>
    <row r="576" spans="1:25">
      <c r="A576" s="18">
        <v>1995</v>
      </c>
      <c r="B576" s="18">
        <v>2</v>
      </c>
      <c r="C576" s="79">
        <v>119233</v>
      </c>
      <c r="D576" s="79">
        <v>38.799999999999997</v>
      </c>
      <c r="E576" s="11"/>
      <c r="G576" s="10"/>
      <c r="H576" s="25"/>
      <c r="V576" s="11"/>
    </row>
    <row r="577" spans="1:22">
      <c r="A577" s="18">
        <v>1995</v>
      </c>
      <c r="B577" s="18">
        <v>3</v>
      </c>
      <c r="C577" s="79">
        <v>119290</v>
      </c>
      <c r="D577" s="79">
        <v>39.1</v>
      </c>
      <c r="E577" s="11"/>
      <c r="G577" s="10"/>
      <c r="H577" s="25"/>
      <c r="V577" s="11"/>
    </row>
    <row r="578" spans="1:22">
      <c r="A578" s="18">
        <v>1995</v>
      </c>
      <c r="B578" s="18">
        <v>4</v>
      </c>
      <c r="C578" s="79">
        <v>118927</v>
      </c>
      <c r="D578" s="79">
        <v>38.200000000000003</v>
      </c>
      <c r="E578" s="11">
        <v>192</v>
      </c>
      <c r="F578" t="s">
        <v>159</v>
      </c>
      <c r="G578" s="25">
        <f>IF(MIN(C578:C580)/AVERAGE(C578:C580)&lt;0.95,(3*AVERAGE(C578:C580)-MIN(C578:C580))/2,AVERAGE(C578:C580))</f>
        <v>119250.66666666667</v>
      </c>
      <c r="H578" s="25">
        <f>IF(MIN(D578:D580)/AVERAGE(D578:D580)&lt;0.95,(3*AVERAGE(D578:D580)-MIN(D578:D580))/2,AVERAGE(D578:D580))</f>
        <v>39.1</v>
      </c>
      <c r="V578" s="11"/>
    </row>
    <row r="579" spans="1:22">
      <c r="A579" s="18">
        <v>1995</v>
      </c>
      <c r="B579" s="18">
        <v>5</v>
      </c>
      <c r="C579" s="79">
        <v>120348</v>
      </c>
      <c r="D579" s="79">
        <v>39.4</v>
      </c>
      <c r="E579" s="11"/>
      <c r="G579" s="10"/>
      <c r="H579" s="25"/>
      <c r="V579" s="11"/>
    </row>
    <row r="580" spans="1:22">
      <c r="A580" s="18">
        <v>1995</v>
      </c>
      <c r="B580" s="18">
        <v>6</v>
      </c>
      <c r="C580" s="79">
        <v>118477</v>
      </c>
      <c r="D580" s="79">
        <v>39.700000000000003</v>
      </c>
      <c r="E580" s="11"/>
      <c r="G580" s="10"/>
      <c r="H580" s="25"/>
      <c r="V580" s="11"/>
    </row>
    <row r="581" spans="1:22">
      <c r="A581" s="18">
        <v>1995</v>
      </c>
      <c r="B581" s="18">
        <v>7</v>
      </c>
      <c r="C581" s="79">
        <v>116239</v>
      </c>
      <c r="D581" s="79">
        <v>39.700000000000003</v>
      </c>
      <c r="E581" s="11">
        <v>193</v>
      </c>
      <c r="F581" t="s">
        <v>160</v>
      </c>
      <c r="G581" s="25">
        <f>IF(MIN(C581:C583)/AVERAGE(C581:C583)&lt;0.95,(3*AVERAGE(C581:C583)-MIN(C581:C583))/2,AVERAGE(C581:C583))</f>
        <v>117576.33333333333</v>
      </c>
      <c r="H581" s="25">
        <f>IF(MIN(D581:D583)/AVERAGE(D581:D583)&lt;0.95,(3*AVERAGE(D581:D583)-MIN(D581:D583))/2,AVERAGE(D581:D583))</f>
        <v>39.700000000000003</v>
      </c>
      <c r="V581" s="11"/>
    </row>
    <row r="582" spans="1:22">
      <c r="A582" s="18">
        <v>1995</v>
      </c>
      <c r="B582" s="18">
        <v>8</v>
      </c>
      <c r="C582" s="79">
        <v>115639</v>
      </c>
      <c r="D582" s="79">
        <v>39.700000000000003</v>
      </c>
      <c r="E582" s="11"/>
      <c r="G582" s="10"/>
      <c r="H582" s="25"/>
      <c r="V582" s="11"/>
    </row>
    <row r="583" spans="1:22">
      <c r="A583" s="18">
        <v>1995</v>
      </c>
      <c r="B583" s="18">
        <v>9</v>
      </c>
      <c r="C583" s="79">
        <v>120851</v>
      </c>
      <c r="D583" s="79">
        <v>39.700000000000003</v>
      </c>
      <c r="E583" s="11"/>
      <c r="G583" s="10"/>
      <c r="H583" s="25"/>
      <c r="V583" s="11"/>
    </row>
    <row r="584" spans="1:22">
      <c r="A584" s="18">
        <v>1995</v>
      </c>
      <c r="B584" s="18">
        <v>10</v>
      </c>
      <c r="C584" s="79">
        <v>121577</v>
      </c>
      <c r="D584" s="79">
        <v>39.299999999999997</v>
      </c>
      <c r="E584" s="11">
        <v>194</v>
      </c>
      <c r="F584" t="s">
        <v>161</v>
      </c>
      <c r="G584" s="25">
        <f>IF(MIN(C584:C586)/AVERAGE(C584:C586)&lt;0.95,(3*AVERAGE(C584:C586)-MIN(C584:C586))/2,AVERAGE(C584:C586))</f>
        <v>121582</v>
      </c>
      <c r="H584" s="25">
        <f>IF(MIN(D584:D586)/AVERAGE(D584:D586)&lt;0.95,(3*AVERAGE(D584:D586)-MIN(D584:D586))/2,AVERAGE(D584:D586))</f>
        <v>39.266666666666666</v>
      </c>
      <c r="V584" s="11"/>
    </row>
    <row r="585" spans="1:22">
      <c r="A585" s="18">
        <v>1995</v>
      </c>
      <c r="B585" s="18">
        <v>11</v>
      </c>
      <c r="C585" s="79">
        <v>121644</v>
      </c>
      <c r="D585" s="79">
        <v>39.299999999999997</v>
      </c>
      <c r="E585" s="11"/>
      <c r="G585" s="10"/>
      <c r="H585" s="25"/>
      <c r="V585" s="11"/>
    </row>
    <row r="586" spans="1:22">
      <c r="A586" s="18">
        <v>1995</v>
      </c>
      <c r="B586" s="18">
        <v>12</v>
      </c>
      <c r="C586" s="79">
        <v>121525</v>
      </c>
      <c r="D586" s="79">
        <v>39.200000000000003</v>
      </c>
      <c r="E586" s="11"/>
      <c r="G586" s="10"/>
      <c r="H586" s="25"/>
      <c r="V586" s="11"/>
    </row>
    <row r="587" spans="1:22">
      <c r="A587" s="18">
        <v>1996</v>
      </c>
      <c r="B587" s="18">
        <v>1</v>
      </c>
      <c r="C587" s="79">
        <v>116992</v>
      </c>
      <c r="D587" s="79">
        <v>37.4</v>
      </c>
      <c r="E587" s="11">
        <v>195</v>
      </c>
      <c r="F587" t="s">
        <v>162</v>
      </c>
      <c r="G587" s="25">
        <f>IF(MIN(C587:C589)/AVERAGE(C587:C589)&lt;0.95,(3*AVERAGE(C587:C589)-MIN(C587:C589))/2,AVERAGE(C587:C589))</f>
        <v>119156.33333333333</v>
      </c>
      <c r="H587" s="25">
        <f>IF(MIN(D587:D589)/AVERAGE(D587:D589)&lt;0.95,(3*AVERAGE(D587:D589)-MIN(D587:D589))/2,AVERAGE(D587:D589))</f>
        <v>38.533333333333331</v>
      </c>
      <c r="V587" s="11"/>
    </row>
    <row r="588" spans="1:22">
      <c r="A588" s="18">
        <v>1996</v>
      </c>
      <c r="B588" s="18">
        <v>2</v>
      </c>
      <c r="C588" s="79">
        <v>119955</v>
      </c>
      <c r="D588" s="79">
        <v>39.1</v>
      </c>
      <c r="E588" s="11"/>
      <c r="G588" s="10"/>
      <c r="H588" s="25"/>
      <c r="V588" s="11"/>
    </row>
    <row r="589" spans="1:22">
      <c r="A589" s="18">
        <v>1996</v>
      </c>
      <c r="B589" s="18">
        <v>3</v>
      </c>
      <c r="C589" s="79">
        <v>120522</v>
      </c>
      <c r="D589" s="79">
        <v>39.1</v>
      </c>
      <c r="E589" s="11"/>
      <c r="G589" s="10"/>
      <c r="H589" s="25"/>
      <c r="V589" s="11"/>
    </row>
    <row r="590" spans="1:22">
      <c r="A590" s="18">
        <v>1996</v>
      </c>
      <c r="B590" s="18">
        <v>4</v>
      </c>
      <c r="C590" s="79">
        <v>119559</v>
      </c>
      <c r="D590" s="79">
        <v>39</v>
      </c>
      <c r="E590" s="11">
        <v>196</v>
      </c>
      <c r="F590" t="s">
        <v>163</v>
      </c>
      <c r="G590" s="25">
        <f>IF(MIN(C590:C592)/AVERAGE(C590:C592)&lt;0.95,(3*AVERAGE(C590:C592)-MIN(C590:C592))/2,AVERAGE(C590:C592))</f>
        <v>120711</v>
      </c>
      <c r="H590" s="25">
        <f>IF(MIN(D590:D592)/AVERAGE(D590:D592)&lt;0.95,(3*AVERAGE(D590:D592)-MIN(D590:D592))/2,AVERAGE(D590:D592))</f>
        <v>39.43333333333333</v>
      </c>
      <c r="V590" s="11"/>
    </row>
    <row r="591" spans="1:22">
      <c r="A591" s="18">
        <v>1996</v>
      </c>
      <c r="B591" s="18">
        <v>5</v>
      </c>
      <c r="C591" s="79">
        <v>121965</v>
      </c>
      <c r="D591" s="79">
        <v>39.6</v>
      </c>
      <c r="E591" s="11"/>
      <c r="G591" s="10"/>
      <c r="H591" s="25"/>
      <c r="V591" s="11"/>
    </row>
    <row r="592" spans="1:22">
      <c r="A592" s="18">
        <v>1996</v>
      </c>
      <c r="B592" s="18">
        <v>6</v>
      </c>
      <c r="C592" s="79">
        <v>120609</v>
      </c>
      <c r="D592" s="79">
        <v>39.700000000000003</v>
      </c>
      <c r="E592" s="11"/>
      <c r="G592" s="10"/>
      <c r="H592" s="25"/>
      <c r="V592" s="11"/>
    </row>
    <row r="593" spans="1:22">
      <c r="A593" s="18">
        <v>1996</v>
      </c>
      <c r="B593" s="18">
        <v>7</v>
      </c>
      <c r="C593" s="79">
        <v>117906</v>
      </c>
      <c r="D593" s="79">
        <v>39.6</v>
      </c>
      <c r="E593" s="11">
        <v>197</v>
      </c>
      <c r="F593" t="s">
        <v>164</v>
      </c>
      <c r="G593" s="25">
        <f>IF(MIN(C593:C595)/AVERAGE(C593:C595)&lt;0.95,(3*AVERAGE(C593:C595)-MIN(C593:C595))/2,AVERAGE(C593:C595))</f>
        <v>119816.33333333333</v>
      </c>
      <c r="H593" s="25">
        <f>IF(MIN(D593:D595)/AVERAGE(D593:D595)&lt;0.95,(3*AVERAGE(D593:D595)-MIN(D593:D595))/2,AVERAGE(D593:D595))</f>
        <v>39.733333333333334</v>
      </c>
      <c r="V593" s="11"/>
    </row>
    <row r="594" spans="1:22">
      <c r="A594" s="18">
        <v>1996</v>
      </c>
      <c r="B594" s="18">
        <v>8</v>
      </c>
      <c r="C594" s="79">
        <v>118357</v>
      </c>
      <c r="D594" s="79">
        <v>39.799999999999997</v>
      </c>
      <c r="E594" s="11"/>
      <c r="G594" s="10"/>
      <c r="H594" s="25"/>
      <c r="V594" s="11"/>
    </row>
    <row r="595" spans="1:22">
      <c r="A595" s="18">
        <v>1996</v>
      </c>
      <c r="B595" s="18">
        <v>9</v>
      </c>
      <c r="C595" s="79">
        <v>123186</v>
      </c>
      <c r="D595" s="79">
        <v>39.799999999999997</v>
      </c>
      <c r="E595" s="11"/>
      <c r="G595" s="10"/>
      <c r="H595" s="25"/>
      <c r="V595" s="11"/>
    </row>
    <row r="596" spans="1:22">
      <c r="A596" s="18">
        <v>1996</v>
      </c>
      <c r="B596" s="18">
        <v>10</v>
      </c>
      <c r="C596" s="79">
        <v>124092</v>
      </c>
      <c r="D596" s="79">
        <v>39.799999999999997</v>
      </c>
      <c r="E596" s="11">
        <v>198</v>
      </c>
      <c r="F596" t="s">
        <v>165</v>
      </c>
      <c r="G596" s="25">
        <f>IF(MIN(C596:C598)/AVERAGE(C596:C598)&lt;0.95,(3*AVERAGE(C596:C598)-MIN(C596:C598))/2,AVERAGE(C596:C598))</f>
        <v>124074.66666666667</v>
      </c>
      <c r="H596" s="25">
        <f>IF(MIN(D596:D598)/AVERAGE(D596:D598)&lt;0.95,(3*AVERAGE(D596:D598)-MIN(D596:D598))/2,AVERAGE(D596:D598))</f>
        <v>39.4</v>
      </c>
      <c r="V596" s="11"/>
    </row>
    <row r="597" spans="1:22">
      <c r="A597" s="18">
        <v>1996</v>
      </c>
      <c r="B597" s="18">
        <v>11</v>
      </c>
      <c r="C597" s="79">
        <v>124439</v>
      </c>
      <c r="D597" s="79">
        <v>39.1</v>
      </c>
      <c r="E597" s="11"/>
      <c r="G597" s="10"/>
      <c r="H597" s="25"/>
      <c r="V597" s="11"/>
    </row>
    <row r="598" spans="1:22">
      <c r="A598" s="18">
        <v>1996</v>
      </c>
      <c r="B598" s="18">
        <v>12</v>
      </c>
      <c r="C598" s="79">
        <v>123693</v>
      </c>
      <c r="D598" s="79">
        <v>39.299999999999997</v>
      </c>
      <c r="E598" s="11"/>
      <c r="G598" s="10"/>
      <c r="H598" s="25"/>
      <c r="V598" s="11"/>
    </row>
    <row r="599" spans="1:22">
      <c r="A599" s="18">
        <v>1997</v>
      </c>
      <c r="B599" s="18">
        <v>1</v>
      </c>
      <c r="C599" s="79">
        <v>121821</v>
      </c>
      <c r="D599" s="79">
        <v>38.700000000000003</v>
      </c>
      <c r="E599" s="11">
        <v>199</v>
      </c>
      <c r="F599" t="s">
        <v>166</v>
      </c>
      <c r="G599" s="25">
        <f>IF(MIN(C599:C601)/AVERAGE(C599:C601)&lt;0.95,(3*AVERAGE(C599:C601)-MIN(C599:C601))/2,AVERAGE(C599:C601))</f>
        <v>122766.33333333333</v>
      </c>
      <c r="H599" s="25">
        <f>IF(MIN(D599:D601)/AVERAGE(D599:D601)&lt;0.95,(3*AVERAGE(D599:D601)-MIN(D599:D601))/2,AVERAGE(D599:D601))</f>
        <v>39</v>
      </c>
      <c r="V599" s="11"/>
    </row>
    <row r="600" spans="1:22">
      <c r="A600" s="18">
        <v>1997</v>
      </c>
      <c r="B600" s="18">
        <v>2</v>
      </c>
      <c r="C600" s="79">
        <v>122707</v>
      </c>
      <c r="D600" s="79">
        <v>39</v>
      </c>
      <c r="E600" s="11"/>
      <c r="G600" s="10"/>
      <c r="H600" s="25"/>
      <c r="V600" s="11"/>
    </row>
    <row r="601" spans="1:22">
      <c r="A601" s="18">
        <v>1997</v>
      </c>
      <c r="B601" s="18">
        <v>3</v>
      </c>
      <c r="C601" s="79">
        <v>123771</v>
      </c>
      <c r="D601" s="79">
        <v>39.299999999999997</v>
      </c>
      <c r="E601" s="11"/>
      <c r="G601" s="10"/>
      <c r="H601" s="25"/>
      <c r="V601" s="11"/>
    </row>
    <row r="602" spans="1:22">
      <c r="A602" s="18">
        <v>1997</v>
      </c>
      <c r="B602" s="18">
        <v>4</v>
      </c>
      <c r="C602" s="79">
        <v>124452</v>
      </c>
      <c r="D602" s="79">
        <v>39.5</v>
      </c>
      <c r="E602" s="11">
        <v>200</v>
      </c>
      <c r="F602" t="s">
        <v>167</v>
      </c>
      <c r="G602" s="25">
        <f>IF(MIN(C602:C604)/AVERAGE(C602:C604)&lt;0.95,(3*AVERAGE(C602:C604)-MIN(C602:C604))/2,AVERAGE(C602:C604))</f>
        <v>124410.33333333333</v>
      </c>
      <c r="H602" s="25">
        <f>IF(MIN(D602:D604)/AVERAGE(D602:D604)&lt;0.95,(3*AVERAGE(D602:D604)-MIN(D602:D604))/2,AVERAGE(D602:D604))</f>
        <v>39.699999999999996</v>
      </c>
      <c r="V602" s="11"/>
    </row>
    <row r="603" spans="1:22">
      <c r="A603" s="18">
        <v>1997</v>
      </c>
      <c r="B603" s="18">
        <v>5</v>
      </c>
      <c r="C603" s="79">
        <v>125180</v>
      </c>
      <c r="D603" s="79">
        <v>39.799999999999997</v>
      </c>
      <c r="E603" s="11"/>
      <c r="G603" s="10"/>
      <c r="H603" s="25"/>
      <c r="V603" s="11"/>
    </row>
    <row r="604" spans="1:22">
      <c r="A604" s="18">
        <v>1997</v>
      </c>
      <c r="B604" s="18">
        <v>6</v>
      </c>
      <c r="C604" s="79">
        <v>123599</v>
      </c>
      <c r="D604" s="79">
        <v>39.799999999999997</v>
      </c>
      <c r="E604" s="11"/>
      <c r="G604" s="10"/>
      <c r="H604" s="25"/>
      <c r="V604" s="11"/>
    </row>
    <row r="605" spans="1:22">
      <c r="A605" s="18">
        <v>1997</v>
      </c>
      <c r="B605" s="18">
        <v>7</v>
      </c>
      <c r="C605" s="79">
        <v>119923</v>
      </c>
      <c r="D605" s="79">
        <v>39.700000000000003</v>
      </c>
      <c r="E605" s="11">
        <v>201</v>
      </c>
      <c r="F605" t="s">
        <v>168</v>
      </c>
      <c r="G605" s="25">
        <f>IF(MIN(C605:C607)/AVERAGE(C605:C607)&lt;0.95,(3*AVERAGE(C605:C607)-MIN(C605:C607))/2,AVERAGE(C605:C607))</f>
        <v>122056</v>
      </c>
      <c r="H605" s="25">
        <f>IF(MIN(D605:D607)/AVERAGE(D605:D607)&lt;0.95,(3*AVERAGE(D605:D607)-MIN(D605:D607))/2,AVERAGE(D605:D607))</f>
        <v>39.866666666666667</v>
      </c>
      <c r="V605" s="11"/>
    </row>
    <row r="606" spans="1:22">
      <c r="A606" s="18">
        <v>1997</v>
      </c>
      <c r="B606" s="18">
        <v>8</v>
      </c>
      <c r="C606" s="79">
        <v>120834</v>
      </c>
      <c r="D606" s="79">
        <v>39.9</v>
      </c>
      <c r="E606" s="11"/>
      <c r="G606" s="10"/>
      <c r="H606" s="25"/>
      <c r="V606" s="11"/>
    </row>
    <row r="607" spans="1:22">
      <c r="A607" s="18">
        <v>1997</v>
      </c>
      <c r="B607" s="18">
        <v>9</v>
      </c>
      <c r="C607" s="79">
        <v>125411</v>
      </c>
      <c r="D607" s="79">
        <v>40</v>
      </c>
      <c r="E607" s="11"/>
      <c r="G607" s="10"/>
      <c r="H607" s="25"/>
      <c r="V607" s="11"/>
    </row>
    <row r="608" spans="1:22">
      <c r="A608" s="18">
        <v>1997</v>
      </c>
      <c r="B608" s="18">
        <v>10</v>
      </c>
      <c r="C608" s="79">
        <v>126466</v>
      </c>
      <c r="D608" s="79">
        <v>39.4</v>
      </c>
      <c r="E608" s="11">
        <v>202</v>
      </c>
      <c r="F608" t="s">
        <v>169</v>
      </c>
      <c r="G608" s="25">
        <f>IF(MIN(C608:C610)/AVERAGE(C608:C610)&lt;0.95,(3*AVERAGE(C608:C610)-MIN(C608:C610))/2,AVERAGE(C608:C610))</f>
        <v>126779</v>
      </c>
      <c r="H608" s="25">
        <f>IF(MIN(D608:D610)/AVERAGE(D608:D610)&lt;0.95,(3*AVERAGE(D608:D610)-MIN(D608:D610))/2,AVERAGE(D608:D610))</f>
        <v>39.300000000000004</v>
      </c>
      <c r="V608" s="11"/>
    </row>
    <row r="609" spans="1:22">
      <c r="A609" s="18">
        <v>1997</v>
      </c>
      <c r="B609" s="18">
        <v>11</v>
      </c>
      <c r="C609" s="79">
        <v>126934</v>
      </c>
      <c r="D609" s="79">
        <v>39</v>
      </c>
      <c r="E609" s="11"/>
      <c r="G609" s="10"/>
      <c r="H609" s="25"/>
      <c r="V609" s="11"/>
    </row>
    <row r="610" spans="1:22">
      <c r="A610" s="18">
        <v>1997</v>
      </c>
      <c r="B610" s="18">
        <v>12</v>
      </c>
      <c r="C610" s="79">
        <v>126937</v>
      </c>
      <c r="D610" s="79">
        <v>39.5</v>
      </c>
      <c r="E610" s="11"/>
      <c r="G610" s="10"/>
      <c r="H610" s="25"/>
      <c r="V610" s="11"/>
    </row>
    <row r="611" spans="1:22">
      <c r="A611" s="18">
        <v>1998</v>
      </c>
      <c r="B611" s="18">
        <v>1</v>
      </c>
      <c r="C611" s="79">
        <v>124632</v>
      </c>
      <c r="D611" s="79">
        <v>39.200000000000003</v>
      </c>
      <c r="E611" s="11">
        <v>203</v>
      </c>
      <c r="F611" t="s">
        <v>170</v>
      </c>
      <c r="G611" s="25">
        <f>IF(MIN(C611:C613)/AVERAGE(C611:C613)&lt;0.95,(3*AVERAGE(C611:C613)-MIN(C611:C613))/2,AVERAGE(C611:C613))</f>
        <v>125210.66666666667</v>
      </c>
      <c r="H611" s="25">
        <f>IF(MIN(D611:D613)/AVERAGE(D611:D613)&lt;0.95,(3*AVERAGE(D611:D613)-MIN(D611:D613))/2,AVERAGE(D611:D613))</f>
        <v>39.233333333333334</v>
      </c>
      <c r="V611" s="11"/>
    </row>
    <row r="612" spans="1:22">
      <c r="A612" s="18">
        <v>1998</v>
      </c>
      <c r="B612" s="18">
        <v>2</v>
      </c>
      <c r="C612" s="79">
        <v>125387</v>
      </c>
      <c r="D612" s="79">
        <v>39.200000000000003</v>
      </c>
      <c r="E612" s="11"/>
      <c r="G612" s="10"/>
      <c r="H612" s="25"/>
      <c r="V612" s="11"/>
    </row>
    <row r="613" spans="1:22">
      <c r="A613" s="18">
        <v>1998</v>
      </c>
      <c r="B613" s="18">
        <v>3</v>
      </c>
      <c r="C613" s="79">
        <v>125613</v>
      </c>
      <c r="D613" s="79">
        <v>39.299999999999997</v>
      </c>
      <c r="E613" s="11"/>
      <c r="G613" s="10"/>
      <c r="H613" s="25"/>
      <c r="V613" s="11"/>
    </row>
    <row r="614" spans="1:22">
      <c r="A614" s="18">
        <v>1998</v>
      </c>
      <c r="B614" s="18">
        <v>4</v>
      </c>
      <c r="C614" s="79">
        <v>124898</v>
      </c>
      <c r="D614" s="79">
        <v>39.4</v>
      </c>
      <c r="E614" s="11">
        <v>204</v>
      </c>
      <c r="F614" t="s">
        <v>171</v>
      </c>
      <c r="G614" s="25">
        <f>IF(MIN(C614:C616)/AVERAGE(C614:C616)&lt;0.95,(3*AVERAGE(C614:C616)-MIN(C614:C616))/2,AVERAGE(C614:C616))</f>
        <v>125757.33333333333</v>
      </c>
      <c r="H614" s="25">
        <f>IF(MIN(D614:D616)/AVERAGE(D614:D616)&lt;0.95,(3*AVERAGE(D614:D616)-MIN(D614:D616))/2,AVERAGE(D614:D616))</f>
        <v>39.633333333333333</v>
      </c>
      <c r="V614" s="11"/>
    </row>
    <row r="615" spans="1:22">
      <c r="A615" s="18">
        <v>1998</v>
      </c>
      <c r="B615" s="18">
        <v>5</v>
      </c>
      <c r="C615" s="79">
        <v>127227</v>
      </c>
      <c r="D615" s="79">
        <v>39.799999999999997</v>
      </c>
      <c r="E615" s="11"/>
      <c r="G615" s="10"/>
      <c r="H615" s="25"/>
      <c r="V615" s="11"/>
    </row>
    <row r="616" spans="1:22">
      <c r="A616" s="18">
        <v>1998</v>
      </c>
      <c r="B616" s="18">
        <v>6</v>
      </c>
      <c r="C616" s="79">
        <v>125147</v>
      </c>
      <c r="D616" s="79">
        <v>39.700000000000003</v>
      </c>
      <c r="E616" s="11"/>
      <c r="G616" s="10"/>
      <c r="H616" s="25"/>
      <c r="V616" s="11"/>
    </row>
    <row r="617" spans="1:22">
      <c r="A617" s="18">
        <v>1998</v>
      </c>
      <c r="B617" s="1">
        <v>7</v>
      </c>
      <c r="C617" s="79">
        <v>122521</v>
      </c>
      <c r="D617" s="79">
        <v>39.9</v>
      </c>
      <c r="E617" s="11">
        <v>205</v>
      </c>
      <c r="F617" s="5" t="s">
        <v>172</v>
      </c>
      <c r="G617" s="25">
        <f>IF(MIN(C617:C619)/AVERAGE(C617:C619)&lt;0.95,(3*AVERAGE(C617:C619)-MIN(C617:C619))/2,AVERAGE(C617:C619))</f>
        <v>123871.66666666667</v>
      </c>
      <c r="H617" s="25">
        <f>IF(MIN(D617:D619)/AVERAGE(D617:D619)&lt;0.95,(3*AVERAGE(D617:D619)-MIN(D617:D619))/2,AVERAGE(D617:D619))</f>
        <v>39.9</v>
      </c>
      <c r="V617" s="11"/>
    </row>
    <row r="618" spans="1:22">
      <c r="A618" s="18">
        <v>1998</v>
      </c>
      <c r="B618" s="1">
        <v>8</v>
      </c>
      <c r="C618" s="79">
        <v>122417</v>
      </c>
      <c r="D618" s="79">
        <v>39.9</v>
      </c>
      <c r="E618" s="11"/>
      <c r="G618" s="10"/>
      <c r="H618" s="25"/>
      <c r="V618" s="11"/>
    </row>
    <row r="619" spans="1:22">
      <c r="A619" s="18">
        <v>1998</v>
      </c>
      <c r="B619" s="1">
        <v>9</v>
      </c>
      <c r="C619" s="79">
        <v>126677</v>
      </c>
      <c r="D619" s="79">
        <v>36.799999999999997</v>
      </c>
      <c r="E619" s="11"/>
      <c r="G619" s="10"/>
      <c r="H619" s="25"/>
      <c r="V619" s="11"/>
    </row>
    <row r="620" spans="1:22">
      <c r="A620" s="18">
        <v>1998</v>
      </c>
      <c r="B620" s="18">
        <v>10</v>
      </c>
      <c r="C620" s="79">
        <v>128129</v>
      </c>
      <c r="D620" s="79">
        <v>39.5</v>
      </c>
      <c r="E620" s="11">
        <v>206</v>
      </c>
      <c r="F620" t="s">
        <v>173</v>
      </c>
      <c r="G620" s="25">
        <f>IF(MIN(C620:C622)/AVERAGE(C620:C622)&lt;0.95,(3*AVERAGE(C620:C622)-MIN(C620:C622))/2,AVERAGE(C620:C622))</f>
        <v>128669</v>
      </c>
      <c r="H620" s="25">
        <f>IF(MIN(D620:D622)/AVERAGE(D620:D622)&lt;0.95,(3*AVERAGE(D620:D622)-MIN(D620:D622))/2,AVERAGE(D620:D622))</f>
        <v>39.466666666666661</v>
      </c>
      <c r="V620" s="11"/>
    </row>
    <row r="621" spans="1:22">
      <c r="A621" s="18">
        <v>1998</v>
      </c>
      <c r="B621" s="18">
        <v>11</v>
      </c>
      <c r="C621" s="79">
        <v>128710</v>
      </c>
      <c r="D621" s="79">
        <v>39.1</v>
      </c>
      <c r="E621" s="11"/>
      <c r="G621" s="10"/>
      <c r="H621" s="25"/>
      <c r="V621" s="11"/>
    </row>
    <row r="622" spans="1:22">
      <c r="A622" s="18">
        <v>1998</v>
      </c>
      <c r="B622" s="18">
        <v>12</v>
      </c>
      <c r="C622" s="79">
        <v>129168</v>
      </c>
      <c r="D622" s="79">
        <v>39.799999999999997</v>
      </c>
      <c r="E622" s="11"/>
      <c r="G622" s="10"/>
      <c r="H622" s="25"/>
      <c r="V622" s="11"/>
    </row>
    <row r="623" spans="1:22">
      <c r="A623" s="18">
        <v>1999</v>
      </c>
      <c r="B623" s="18">
        <v>1</v>
      </c>
      <c r="C623" s="79">
        <v>126748</v>
      </c>
      <c r="D623" s="79">
        <v>39.1</v>
      </c>
      <c r="E623" s="11">
        <v>207</v>
      </c>
      <c r="F623" t="s">
        <v>174</v>
      </c>
      <c r="G623" s="25">
        <f>IF(MIN(C623:C625)/AVERAGE(C623:C625)&lt;0.95,(3*AVERAGE(C623:C625)-MIN(C623:C625))/2,AVERAGE(C623:C625))</f>
        <v>127396</v>
      </c>
      <c r="H623" s="25">
        <f>IF(MIN(D623:D625)/AVERAGE(D623:D625)&lt;0.95,(3*AVERAGE(D623:D625)-MIN(D623:D625))/2,AVERAGE(D623:D625))</f>
        <v>39.266666666666673</v>
      </c>
      <c r="V623" s="11"/>
    </row>
    <row r="624" spans="1:22">
      <c r="A624" s="18">
        <v>1999</v>
      </c>
      <c r="B624" s="18">
        <v>2</v>
      </c>
      <c r="C624" s="79">
        <v>127572</v>
      </c>
      <c r="D624" s="79">
        <v>39.299999999999997</v>
      </c>
      <c r="E624" s="11"/>
      <c r="G624" s="10"/>
      <c r="H624" s="25"/>
      <c r="V624" s="11"/>
    </row>
    <row r="625" spans="1:22">
      <c r="A625" s="18">
        <v>1999</v>
      </c>
      <c r="B625" s="18">
        <v>3</v>
      </c>
      <c r="C625" s="79">
        <v>127868</v>
      </c>
      <c r="D625" s="79">
        <v>39.4</v>
      </c>
      <c r="E625" s="11"/>
      <c r="G625" s="10"/>
      <c r="H625" s="25"/>
      <c r="V625" s="11"/>
    </row>
    <row r="626" spans="1:22">
      <c r="A626" s="18">
        <v>1999</v>
      </c>
      <c r="B626" s="18">
        <v>4</v>
      </c>
      <c r="C626" s="79">
        <v>128716</v>
      </c>
      <c r="D626" s="79">
        <v>39.6</v>
      </c>
      <c r="E626" s="11">
        <v>208</v>
      </c>
      <c r="F626" t="s">
        <v>175</v>
      </c>
      <c r="G626" s="25">
        <f>IF(MIN(C626:C628)/AVERAGE(C626:C628)&lt;0.95,(3*AVERAGE(C626:C628)-MIN(C626:C628))/2,AVERAGE(C626:C628))</f>
        <v>128578</v>
      </c>
      <c r="H626" s="25">
        <f>IF(MIN(D626:D628)/AVERAGE(D626:D628)&lt;0.95,(3*AVERAGE(D626:D628)-MIN(D626:D628))/2,AVERAGE(D626:D628))</f>
        <v>39.733333333333341</v>
      </c>
      <c r="V626" s="11"/>
    </row>
    <row r="627" spans="1:22">
      <c r="A627" s="18">
        <v>1999</v>
      </c>
      <c r="B627" s="18">
        <v>5</v>
      </c>
      <c r="C627" s="79">
        <v>129162</v>
      </c>
      <c r="D627" s="79">
        <v>39.700000000000003</v>
      </c>
      <c r="E627" s="11"/>
      <c r="G627" s="10"/>
      <c r="H627" s="25"/>
      <c r="V627" s="11"/>
    </row>
    <row r="628" spans="1:22">
      <c r="A628" s="18">
        <v>1999</v>
      </c>
      <c r="B628" s="18">
        <v>6</v>
      </c>
      <c r="C628" s="79">
        <v>127856</v>
      </c>
      <c r="D628" s="79">
        <v>39.9</v>
      </c>
      <c r="E628" s="11"/>
      <c r="G628" s="10"/>
      <c r="H628" s="25"/>
      <c r="V628" s="11"/>
    </row>
    <row r="629" spans="1:22">
      <c r="A629" s="18">
        <v>1999</v>
      </c>
      <c r="B629" s="18">
        <v>7</v>
      </c>
      <c r="C629" s="79">
        <v>124075</v>
      </c>
      <c r="D629" s="79">
        <v>39.799999999999997</v>
      </c>
      <c r="E629" s="11">
        <v>209</v>
      </c>
      <c r="F629" t="s">
        <v>176</v>
      </c>
      <c r="G629" s="25">
        <f>IF(MIN(C629:C631)/AVERAGE(C629:C631)&lt;0.95,(3*AVERAGE(C629:C631)-MIN(C629:C631))/2,AVERAGE(C629:C631))</f>
        <v>125743</v>
      </c>
      <c r="H629" s="25">
        <f>IF(MIN(D629:D631)/AVERAGE(D629:D631)&lt;0.95,(3*AVERAGE(D629:D631)-MIN(D629:D631))/2,AVERAGE(D629:D631))</f>
        <v>39.733333333333327</v>
      </c>
      <c r="V629" s="11"/>
    </row>
    <row r="630" spans="1:22">
      <c r="A630" s="18">
        <v>1999</v>
      </c>
      <c r="B630" s="18">
        <v>8</v>
      </c>
      <c r="C630" s="79">
        <v>124238</v>
      </c>
      <c r="D630" s="79">
        <v>39.9</v>
      </c>
      <c r="E630" s="11"/>
      <c r="G630" s="10"/>
      <c r="H630" s="25"/>
      <c r="V630" s="11"/>
    </row>
    <row r="631" spans="1:22">
      <c r="A631" s="18">
        <v>1999</v>
      </c>
      <c r="B631" s="18">
        <v>9</v>
      </c>
      <c r="C631" s="79">
        <v>128916</v>
      </c>
      <c r="D631" s="79">
        <v>39.5</v>
      </c>
      <c r="E631" s="11"/>
      <c r="G631" s="10"/>
      <c r="H631" s="25"/>
      <c r="V631" s="11"/>
    </row>
    <row r="632" spans="1:22">
      <c r="A632" s="18">
        <v>1999</v>
      </c>
      <c r="B632" s="18">
        <v>10</v>
      </c>
      <c r="C632" s="79">
        <v>130001</v>
      </c>
      <c r="D632" s="79">
        <v>39.6</v>
      </c>
      <c r="E632" s="11">
        <v>210</v>
      </c>
      <c r="F632" t="s">
        <v>177</v>
      </c>
      <c r="G632" s="25">
        <f>IF(MIN(C632:C634)/AVERAGE(C632:C634)&lt;0.95,(3*AVERAGE(C632:C634)-MIN(C632:C634))/2,AVERAGE(C632:C634))</f>
        <v>130605</v>
      </c>
      <c r="H632" s="25">
        <f>IF(MIN(D632:D634)/AVERAGE(D632:D634)&lt;0.95,(3*AVERAGE(D632:D634)-MIN(D632:D634))/2,AVERAGE(D632:D634))</f>
        <v>39.533333333333339</v>
      </c>
      <c r="V632" s="11"/>
    </row>
    <row r="633" spans="1:22">
      <c r="A633" s="18">
        <v>1999</v>
      </c>
      <c r="B633" s="18">
        <v>11</v>
      </c>
      <c r="C633" s="79">
        <v>130808</v>
      </c>
      <c r="D633" s="79">
        <v>39.200000000000003</v>
      </c>
      <c r="E633" s="11"/>
      <c r="G633" s="10"/>
      <c r="H633" s="25"/>
      <c r="V633" s="11"/>
    </row>
    <row r="634" spans="1:22">
      <c r="A634" s="18">
        <v>1999</v>
      </c>
      <c r="B634" s="18">
        <v>12</v>
      </c>
      <c r="C634" s="79">
        <v>131006</v>
      </c>
      <c r="D634" s="79">
        <v>39.799999999999997</v>
      </c>
      <c r="E634" s="11"/>
      <c r="G634" s="10"/>
      <c r="H634" s="25"/>
      <c r="V634" s="11"/>
    </row>
    <row r="635" spans="1:22">
      <c r="A635" s="18">
        <v>2000</v>
      </c>
      <c r="B635" s="18">
        <v>1</v>
      </c>
      <c r="C635" s="79">
        <v>130360</v>
      </c>
      <c r="D635" s="79">
        <v>39.299999999999997</v>
      </c>
      <c r="E635" s="11">
        <v>211</v>
      </c>
      <c r="F635" t="s">
        <v>178</v>
      </c>
      <c r="G635" s="25">
        <f>IF(MIN(C635:C637)/AVERAGE(C635:C637)&lt;0.95,(3*AVERAGE(C635:C637)-MIN(C635:C637))/2,AVERAGE(C635:C637))</f>
        <v>130993.66666666667</v>
      </c>
      <c r="H635" s="25">
        <f>IF(MIN(D635:D637)/AVERAGE(D635:D637)&lt;0.95,(3*AVERAGE(D635:D637)-MIN(D635:D637))/2,AVERAGE(D635:D637))</f>
        <v>39.5</v>
      </c>
      <c r="V635" s="11"/>
    </row>
    <row r="636" spans="1:22">
      <c r="A636" s="18">
        <v>2000</v>
      </c>
      <c r="B636" s="18">
        <v>2</v>
      </c>
      <c r="C636" s="79">
        <v>131415</v>
      </c>
      <c r="D636" s="79">
        <v>39.6</v>
      </c>
      <c r="E636" s="11"/>
      <c r="G636" s="10"/>
      <c r="H636" s="25"/>
      <c r="V636" s="11"/>
    </row>
    <row r="637" spans="1:22">
      <c r="A637" s="18">
        <v>2000</v>
      </c>
      <c r="B637" s="18">
        <v>3</v>
      </c>
      <c r="C637" s="79">
        <v>131206</v>
      </c>
      <c r="D637" s="79">
        <v>39.6</v>
      </c>
      <c r="E637" s="11"/>
      <c r="G637" s="10"/>
      <c r="H637" s="25"/>
      <c r="V637" s="11"/>
    </row>
    <row r="638" spans="1:22">
      <c r="A638" s="18">
        <v>2000</v>
      </c>
      <c r="B638" s="18">
        <v>4</v>
      </c>
      <c r="C638" s="79">
        <v>132877</v>
      </c>
      <c r="D638" s="79">
        <v>39.799999999999997</v>
      </c>
      <c r="E638" s="11">
        <v>212</v>
      </c>
      <c r="F638" t="s">
        <v>179</v>
      </c>
      <c r="G638" s="25">
        <f>IF(MIN(C638:C640)/AVERAGE(C638:C640)&lt;0.95,(3*AVERAGE(C638:C640)-MIN(C638:C640))/2,AVERAGE(C638:C640))</f>
        <v>131808.66666666666</v>
      </c>
      <c r="H638" s="25">
        <f>IF(MIN(D638:D640)/AVERAGE(D638:D640)&lt;0.95,(3*AVERAGE(D638:D640)-MIN(D638:D640))/2,AVERAGE(D638:D640))</f>
        <v>39.866666666666667</v>
      </c>
      <c r="V638" s="11"/>
    </row>
    <row r="639" spans="1:22">
      <c r="A639" s="18">
        <v>2000</v>
      </c>
      <c r="B639" s="18">
        <v>5</v>
      </c>
      <c r="C639" s="79">
        <v>132647</v>
      </c>
      <c r="D639" s="79">
        <v>39.9</v>
      </c>
      <c r="E639" s="11"/>
      <c r="G639" s="10"/>
      <c r="H639" s="25"/>
      <c r="V639" s="11"/>
    </row>
    <row r="640" spans="1:22">
      <c r="A640" s="18">
        <v>2000</v>
      </c>
      <c r="B640" s="18">
        <v>6</v>
      </c>
      <c r="C640" s="79">
        <v>129902</v>
      </c>
      <c r="D640" s="79">
        <v>39.9</v>
      </c>
      <c r="E640" s="11"/>
      <c r="G640" s="10"/>
      <c r="H640" s="25"/>
      <c r="V640" s="11"/>
    </row>
    <row r="641" spans="1:22">
      <c r="A641" s="18">
        <v>2000</v>
      </c>
      <c r="B641" s="18">
        <v>7</v>
      </c>
      <c r="C641" s="79">
        <v>126975</v>
      </c>
      <c r="D641" s="79">
        <v>40</v>
      </c>
      <c r="E641" s="11">
        <v>213</v>
      </c>
      <c r="F641" t="s">
        <v>180</v>
      </c>
      <c r="G641" s="25">
        <f>IF(MIN(C641:C643)/AVERAGE(C641:C643)&lt;0.95,(3*AVERAGE(C641:C643)-MIN(C641:C643))/2,AVERAGE(C641:C643))</f>
        <v>128740.66666666667</v>
      </c>
      <c r="H641" s="25">
        <f>IF(MIN(D641:D643)/AVERAGE(D641:D643)&lt;0.95,(3*AVERAGE(D641:D643)-MIN(D641:D643))/2,AVERAGE(D641:D643))</f>
        <v>40.033333333333331</v>
      </c>
      <c r="V641" s="11"/>
    </row>
    <row r="642" spans="1:22">
      <c r="A642" s="18">
        <v>2000</v>
      </c>
      <c r="B642" s="18">
        <v>8</v>
      </c>
      <c r="C642" s="79">
        <v>127074</v>
      </c>
      <c r="D642" s="79">
        <v>40</v>
      </c>
      <c r="E642" s="11"/>
      <c r="G642" s="10"/>
      <c r="H642" s="25"/>
      <c r="V642" s="11"/>
    </row>
    <row r="643" spans="1:22">
      <c r="A643" s="18">
        <v>2000</v>
      </c>
      <c r="B643" s="18">
        <v>9</v>
      </c>
      <c r="C643" s="79">
        <v>132173</v>
      </c>
      <c r="D643" s="79">
        <v>40.1</v>
      </c>
      <c r="E643" s="11"/>
      <c r="G643" s="10"/>
      <c r="H643" s="25"/>
      <c r="V643" s="11"/>
    </row>
    <row r="644" spans="1:22">
      <c r="A644" s="18">
        <v>2000</v>
      </c>
      <c r="B644" s="18">
        <v>10</v>
      </c>
      <c r="C644" s="79">
        <v>132972</v>
      </c>
      <c r="D644" s="79">
        <v>39.5</v>
      </c>
      <c r="E644" s="11">
        <v>214</v>
      </c>
      <c r="F644" t="s">
        <v>181</v>
      </c>
      <c r="G644" s="25">
        <f>IF(MIN(C644:C646)/AVERAGE(C644:C646)&lt;0.95,(3*AVERAGE(C644:C646)-MIN(C644:C646))/2,AVERAGE(C644:C646))</f>
        <v>133294</v>
      </c>
      <c r="H644" s="25">
        <f>IF(MIN(D644:D646)/AVERAGE(D644:D646)&lt;0.95,(3*AVERAGE(D644:D646)-MIN(D644:D646))/2,AVERAGE(D644:D646))</f>
        <v>39.5</v>
      </c>
      <c r="V644" s="11"/>
    </row>
    <row r="645" spans="1:22">
      <c r="A645" s="18">
        <v>2000</v>
      </c>
      <c r="B645" s="18">
        <v>11</v>
      </c>
      <c r="C645" s="79">
        <v>133160</v>
      </c>
      <c r="D645" s="79">
        <v>39.5</v>
      </c>
      <c r="E645" s="11"/>
      <c r="G645" s="10"/>
      <c r="H645" s="25"/>
      <c r="V645" s="11"/>
    </row>
    <row r="646" spans="1:22">
      <c r="A646" s="18">
        <v>2000</v>
      </c>
      <c r="B646" s="18">
        <v>12</v>
      </c>
      <c r="C646" s="79">
        <v>133750</v>
      </c>
      <c r="D646" s="79">
        <v>39.5</v>
      </c>
      <c r="E646" s="11"/>
      <c r="G646" s="10"/>
      <c r="H646" s="25"/>
      <c r="V646" s="11"/>
    </row>
    <row r="647" spans="1:22">
      <c r="A647" s="18">
        <v>2001</v>
      </c>
      <c r="B647" s="18">
        <v>1</v>
      </c>
      <c r="C647" s="79">
        <v>131459</v>
      </c>
      <c r="D647" s="79">
        <v>39.200000000000003</v>
      </c>
      <c r="E647" s="11">
        <v>215</v>
      </c>
      <c r="F647" t="s">
        <v>182</v>
      </c>
      <c r="G647" s="25">
        <f>IF(MIN(C647:C649)/AVERAGE(C647:C649)&lt;0.95,(3*AVERAGE(C647:C649)-MIN(C647:C649))/2,AVERAGE(C647:C649))</f>
        <v>131976.33333333334</v>
      </c>
      <c r="H647" s="25">
        <f>IF(MIN(D647:D649)/AVERAGE(D647:D649)&lt;0.95,(3*AVERAGE(D647:D649)-MIN(D647:D649))/2,AVERAGE(D647:D649))</f>
        <v>39.200000000000003</v>
      </c>
      <c r="V647" s="11"/>
    </row>
    <row r="648" spans="1:22">
      <c r="A648" s="18">
        <v>2001</v>
      </c>
      <c r="B648" s="18">
        <v>2</v>
      </c>
      <c r="C648" s="79">
        <v>132199</v>
      </c>
      <c r="D648" s="79">
        <v>39.1</v>
      </c>
      <c r="E648" s="11"/>
      <c r="G648" s="10"/>
      <c r="H648" s="25"/>
      <c r="V648" s="11"/>
    </row>
    <row r="649" spans="1:22">
      <c r="A649" s="18">
        <v>2001</v>
      </c>
      <c r="B649" s="18">
        <v>3</v>
      </c>
      <c r="C649" s="79">
        <v>132271</v>
      </c>
      <c r="D649" s="79">
        <v>39.299999999999997</v>
      </c>
      <c r="E649" s="11"/>
      <c r="G649" s="10"/>
      <c r="H649" s="25"/>
      <c r="V649" s="11"/>
    </row>
    <row r="650" spans="1:22">
      <c r="A650" s="18">
        <v>2001</v>
      </c>
      <c r="B650" s="18">
        <v>4</v>
      </c>
      <c r="C650" s="79">
        <v>131259</v>
      </c>
      <c r="D650" s="79">
        <v>38.700000000000003</v>
      </c>
      <c r="E650" s="11">
        <v>216</v>
      </c>
      <c r="F650" t="s">
        <v>183</v>
      </c>
      <c r="G650" s="25">
        <f>IF(MIN(C650:C652)/AVERAGE(C650:C652)&lt;0.95,(3*AVERAGE(C650:C652)-MIN(C650:C652))/2,AVERAGE(C650:C652))</f>
        <v>131477.33333333334</v>
      </c>
      <c r="H650" s="25">
        <f>IF(MIN(D650:D652)/AVERAGE(D650:D652)&lt;0.95,(3*AVERAGE(D650:D652)-MIN(D650:D652))/2,AVERAGE(D650:D652))</f>
        <v>39.366666666666667</v>
      </c>
      <c r="V650" s="11"/>
    </row>
    <row r="651" spans="1:22">
      <c r="A651" s="18">
        <v>2001</v>
      </c>
      <c r="B651" s="18">
        <v>5</v>
      </c>
      <c r="C651" s="79">
        <v>133105</v>
      </c>
      <c r="D651" s="79">
        <v>39.700000000000003</v>
      </c>
      <c r="E651" s="11"/>
      <c r="G651" s="10"/>
      <c r="H651" s="25"/>
      <c r="V651" s="11"/>
    </row>
    <row r="652" spans="1:22">
      <c r="A652" s="18">
        <v>2001</v>
      </c>
      <c r="B652" s="18">
        <v>6</v>
      </c>
      <c r="C652" s="79">
        <v>130068</v>
      </c>
      <c r="D652" s="79">
        <v>39.700000000000003</v>
      </c>
      <c r="E652" s="11"/>
      <c r="G652" s="10"/>
      <c r="H652" s="25"/>
      <c r="V652" s="11"/>
    </row>
    <row r="653" spans="1:22">
      <c r="A653" s="18">
        <v>2001</v>
      </c>
      <c r="B653" s="18">
        <v>7</v>
      </c>
      <c r="C653" s="79">
        <v>127829</v>
      </c>
      <c r="D653" s="79">
        <v>39.6</v>
      </c>
      <c r="E653" s="11">
        <v>217</v>
      </c>
      <c r="F653" t="s">
        <v>184</v>
      </c>
      <c r="G653" s="25">
        <f>IF(MIN(C653:C655)/AVERAGE(C653:C655)&lt;0.95,(3*AVERAGE(C653:C655)-MIN(C653:C655))/2,AVERAGE(C653:C655))</f>
        <v>129312</v>
      </c>
      <c r="H653" s="25">
        <f>IF(MIN(D653:D655)/AVERAGE(D653:D655)&lt;0.95,(3*AVERAGE(D653:D655)-MIN(D653:D655))/2,AVERAGE(D653:D655))</f>
        <v>39.4</v>
      </c>
      <c r="V653" s="11"/>
    </row>
    <row r="654" spans="1:22">
      <c r="A654" s="18">
        <v>2001</v>
      </c>
      <c r="B654" s="18">
        <v>8</v>
      </c>
      <c r="C654" s="79">
        <v>127908</v>
      </c>
      <c r="D654" s="79">
        <v>39.6</v>
      </c>
      <c r="E654" s="11"/>
      <c r="G654" s="10"/>
      <c r="H654" s="25"/>
      <c r="V654" s="11"/>
    </row>
    <row r="655" spans="1:22">
      <c r="A655" s="18">
        <v>2001</v>
      </c>
      <c r="B655" s="18">
        <v>9</v>
      </c>
      <c r="C655" s="79">
        <v>132199</v>
      </c>
      <c r="D655" s="79">
        <v>39</v>
      </c>
      <c r="E655" s="11"/>
      <c r="G655" s="10"/>
      <c r="H655" s="25"/>
      <c r="V655" s="11"/>
    </row>
    <row r="656" spans="1:22">
      <c r="A656" s="18">
        <v>2001</v>
      </c>
      <c r="B656" s="18">
        <v>10</v>
      </c>
      <c r="C656" s="79">
        <v>132446</v>
      </c>
      <c r="D656" s="79">
        <v>39</v>
      </c>
      <c r="E656" s="11">
        <v>218</v>
      </c>
      <c r="F656" t="s">
        <v>185</v>
      </c>
      <c r="G656" s="25">
        <f>IF(MIN(C656:C658)/AVERAGE(C656:C658)&lt;0.95,(3*AVERAGE(C656:C658)-MIN(C656:C658))/2,AVERAGE(C656:C658))</f>
        <v>132444</v>
      </c>
      <c r="H656" s="25">
        <f>IF(MIN(D656:D658)/AVERAGE(D656:D658)&lt;0.95,(3*AVERAGE(D656:D658)-MIN(D656:D658))/2,AVERAGE(D656:D658))</f>
        <v>39</v>
      </c>
      <c r="V656" s="11"/>
    </row>
    <row r="657" spans="1:22">
      <c r="A657" s="18">
        <v>2001</v>
      </c>
      <c r="B657" s="18">
        <v>11</v>
      </c>
      <c r="C657" s="79">
        <v>132198</v>
      </c>
      <c r="D657" s="79">
        <v>38.799999999999997</v>
      </c>
      <c r="E657" s="11"/>
      <c r="G657" s="10"/>
      <c r="H657" s="25"/>
      <c r="V657" s="11"/>
    </row>
    <row r="658" spans="1:22">
      <c r="A658" s="18">
        <v>2001</v>
      </c>
      <c r="B658" s="18">
        <v>12</v>
      </c>
      <c r="C658" s="79">
        <v>132688</v>
      </c>
      <c r="D658" s="79">
        <v>39.200000000000003</v>
      </c>
      <c r="E658" s="11"/>
      <c r="G658" s="10"/>
      <c r="H658" s="25"/>
      <c r="V658" s="11"/>
    </row>
    <row r="659" spans="1:22">
      <c r="A659" s="18">
        <v>2002</v>
      </c>
      <c r="B659" s="18">
        <v>1</v>
      </c>
      <c r="C659" s="79">
        <v>129944</v>
      </c>
      <c r="D659" s="79">
        <v>39.1</v>
      </c>
      <c r="E659" s="11">
        <v>219</v>
      </c>
      <c r="F659" t="s">
        <v>186</v>
      </c>
      <c r="G659" s="25">
        <f>IF(MIN(C659:C661)/AVERAGE(C659:C661)&lt;0.95,(3*AVERAGE(C659:C661)-MIN(C659:C661))/2,AVERAGE(C659:C661))</f>
        <v>130647.33333333333</v>
      </c>
      <c r="H659" s="25">
        <f>IF(MIN(D659:D661)/AVERAGE(D659:D661)&lt;0.95,(3*AVERAGE(D659:D661)-MIN(D659:D661))/2,AVERAGE(D659:D661))</f>
        <v>39</v>
      </c>
      <c r="V659" s="11"/>
    </row>
    <row r="660" spans="1:22">
      <c r="A660" s="18">
        <v>2002</v>
      </c>
      <c r="B660" s="18">
        <v>2</v>
      </c>
      <c r="C660" s="79">
        <v>131386</v>
      </c>
      <c r="D660" s="79">
        <v>38.799999999999997</v>
      </c>
      <c r="E660" s="11"/>
      <c r="G660" s="10"/>
      <c r="H660" s="25"/>
      <c r="V660" s="11"/>
    </row>
    <row r="661" spans="1:22">
      <c r="A661" s="18">
        <v>2002</v>
      </c>
      <c r="B661" s="18">
        <v>3</v>
      </c>
      <c r="C661" s="79">
        <v>130612</v>
      </c>
      <c r="D661" s="79">
        <v>39.1</v>
      </c>
      <c r="E661" s="11"/>
      <c r="G661" s="10"/>
      <c r="H661" s="25"/>
      <c r="V661" s="11"/>
    </row>
    <row r="662" spans="1:22">
      <c r="A662" s="18">
        <v>2002</v>
      </c>
      <c r="B662" s="18">
        <v>4</v>
      </c>
      <c r="C662" s="79">
        <v>131810</v>
      </c>
      <c r="D662" s="79">
        <v>39.299999999999997</v>
      </c>
      <c r="E662" s="11">
        <v>220</v>
      </c>
      <c r="F662" t="s">
        <v>187</v>
      </c>
      <c r="G662" s="25">
        <f>IF(MIN(C662:C664)/AVERAGE(C662:C664)&lt;0.95,(3*AVERAGE(C662:C664)-MIN(C662:C664))/2,AVERAGE(C662:C664))</f>
        <v>131333.33333333334</v>
      </c>
      <c r="H662" s="25">
        <f>IF(MIN(D662:D664)/AVERAGE(D662:D664)&lt;0.95,(3*AVERAGE(D662:D664)-MIN(D662:D664))/2,AVERAGE(D662:D664))</f>
        <v>39.366666666666667</v>
      </c>
      <c r="V662" s="11"/>
    </row>
    <row r="663" spans="1:22">
      <c r="A663" s="18">
        <v>2002</v>
      </c>
      <c r="B663" s="18">
        <v>5</v>
      </c>
      <c r="C663" s="79">
        <v>132448</v>
      </c>
      <c r="D663" s="79">
        <v>39.4</v>
      </c>
      <c r="E663" s="11"/>
      <c r="G663" s="10"/>
      <c r="H663" s="25"/>
      <c r="V663" s="11"/>
    </row>
    <row r="664" spans="1:22">
      <c r="A664" s="18">
        <v>2002</v>
      </c>
      <c r="B664" s="18">
        <v>6</v>
      </c>
      <c r="C664" s="79">
        <v>129742</v>
      </c>
      <c r="D664" s="79">
        <v>39.4</v>
      </c>
      <c r="E664" s="11"/>
      <c r="G664" s="10"/>
      <c r="H664" s="25"/>
      <c r="V664" s="11"/>
    </row>
    <row r="665" spans="1:22">
      <c r="A665" s="18">
        <v>2002</v>
      </c>
      <c r="B665" s="18">
        <v>7</v>
      </c>
      <c r="C665" s="79">
        <v>126865</v>
      </c>
      <c r="D665" s="79">
        <v>39.200000000000003</v>
      </c>
      <c r="E665" s="11">
        <v>221</v>
      </c>
      <c r="F665" t="s">
        <v>188</v>
      </c>
      <c r="G665" s="25">
        <f>IF(MIN(C665:C667)/AVERAGE(C665:C667)&lt;0.95,(3*AVERAGE(C665:C667)-MIN(C665:C667))/2,AVERAGE(C665:C667))</f>
        <v>129397</v>
      </c>
      <c r="H665" s="25">
        <f>IF(MIN(D665:D667)/AVERAGE(D665:D667)&lt;0.95,(3*AVERAGE(D665:D667)-MIN(D665:D667))/2,AVERAGE(D665:D667))</f>
        <v>39.333333333333336</v>
      </c>
      <c r="V665" s="11"/>
    </row>
    <row r="666" spans="1:22">
      <c r="A666" s="18">
        <v>2002</v>
      </c>
      <c r="B666" s="18">
        <v>8</v>
      </c>
      <c r="C666" s="79">
        <v>128356</v>
      </c>
      <c r="D666" s="79">
        <v>39.4</v>
      </c>
      <c r="E666" s="11"/>
      <c r="G666" s="10"/>
      <c r="H666" s="25"/>
      <c r="V666" s="11"/>
    </row>
    <row r="667" spans="1:22">
      <c r="A667" s="18">
        <v>2002</v>
      </c>
      <c r="B667" s="18">
        <v>9</v>
      </c>
      <c r="C667" s="79">
        <v>132970</v>
      </c>
      <c r="D667" s="79">
        <v>39.4</v>
      </c>
      <c r="E667" s="11"/>
      <c r="G667" s="10"/>
      <c r="H667" s="25"/>
      <c r="V667" s="11"/>
    </row>
    <row r="668" spans="1:22">
      <c r="A668" s="18">
        <v>2002</v>
      </c>
      <c r="B668" s="18">
        <v>10</v>
      </c>
      <c r="C668" s="79">
        <v>133215</v>
      </c>
      <c r="D668" s="79">
        <v>39.299999999999997</v>
      </c>
      <c r="E668" s="11">
        <v>222</v>
      </c>
      <c r="F668" t="s">
        <v>189</v>
      </c>
      <c r="G668" s="25">
        <f>IF(MIN(C668:C670)/AVERAGE(C668:C670)&lt;0.95,(3*AVERAGE(C668:C670)-MIN(C668:C670))/2,AVERAGE(C668:C670))</f>
        <v>132987</v>
      </c>
      <c r="H668" s="25">
        <f>IF(MIN(D668:D670)/AVERAGE(D668:D670)&lt;0.95,(3*AVERAGE(D668:D670)-MIN(D668:D670))/2,AVERAGE(D668:D670))</f>
        <v>38.93333333333333</v>
      </c>
      <c r="V668" s="11"/>
    </row>
    <row r="669" spans="1:22">
      <c r="A669" s="18">
        <v>2002</v>
      </c>
      <c r="B669" s="18">
        <v>11</v>
      </c>
      <c r="C669" s="79">
        <v>133130</v>
      </c>
      <c r="D669" s="79">
        <v>38.799999999999997</v>
      </c>
      <c r="E669" s="11"/>
      <c r="G669" s="10"/>
      <c r="H669" s="25"/>
      <c r="V669" s="11"/>
    </row>
    <row r="670" spans="1:22">
      <c r="A670" s="18">
        <v>2002</v>
      </c>
      <c r="B670" s="18">
        <v>12</v>
      </c>
      <c r="C670" s="79">
        <v>132616</v>
      </c>
      <c r="D670" s="79">
        <v>38.700000000000003</v>
      </c>
      <c r="E670" s="11"/>
      <c r="G670" s="10"/>
      <c r="H670" s="25"/>
      <c r="V670" s="11"/>
    </row>
    <row r="671" spans="1:22">
      <c r="A671" s="18">
        <v>2003</v>
      </c>
      <c r="B671" s="18">
        <v>1</v>
      </c>
      <c r="C671" s="79">
        <v>131635</v>
      </c>
      <c r="D671" s="79">
        <v>38.799999999999997</v>
      </c>
      <c r="E671" s="11">
        <v>223</v>
      </c>
      <c r="F671" t="s">
        <v>190</v>
      </c>
      <c r="G671" s="25">
        <f>IF(MIN(C671:C673)/AVERAGE(C671:C673)&lt;0.95,(3*AVERAGE(C671:C673)-MIN(C671:C673))/2,AVERAGE(C671:C673))</f>
        <v>132041.66666666666</v>
      </c>
      <c r="H671" s="25">
        <f>IF(MIN(D671:D673)/AVERAGE(D671:D673)&lt;0.95,(3*AVERAGE(D671:D673)-MIN(D671:D673))/2,AVERAGE(D671:D673))</f>
        <v>38.833333333333336</v>
      </c>
      <c r="V671" s="11"/>
    </row>
    <row r="672" spans="1:22">
      <c r="A672" s="18">
        <v>2003</v>
      </c>
      <c r="B672" s="18">
        <v>2</v>
      </c>
      <c r="C672" s="79">
        <v>132335</v>
      </c>
      <c r="D672" s="79">
        <v>38.700000000000003</v>
      </c>
      <c r="E672" s="11"/>
      <c r="G672" s="10"/>
      <c r="H672" s="25"/>
      <c r="V672" s="11"/>
    </row>
    <row r="673" spans="1:22">
      <c r="A673" s="18">
        <v>2003</v>
      </c>
      <c r="B673" s="18">
        <v>3</v>
      </c>
      <c r="C673" s="79">
        <v>132155</v>
      </c>
      <c r="D673" s="79">
        <v>39</v>
      </c>
      <c r="E673" s="11"/>
      <c r="G673" s="10"/>
      <c r="H673" s="25"/>
      <c r="V673" s="11"/>
    </row>
    <row r="674" spans="1:22">
      <c r="A674" s="20">
        <v>2003</v>
      </c>
      <c r="B674" s="20">
        <v>4</v>
      </c>
      <c r="C674" s="79">
        <v>133176</v>
      </c>
      <c r="D674" s="79">
        <v>39</v>
      </c>
      <c r="E674" s="11">
        <v>224</v>
      </c>
      <c r="F674" s="4" t="s">
        <v>191</v>
      </c>
      <c r="G674" s="25">
        <f>IF(MIN(C674:C676)/AVERAGE(C674:C676)&lt;0.95,(3*AVERAGE(C674:C676)-MIN(C674:C676))/2,AVERAGE(C674:C676))</f>
        <v>132564.66666666666</v>
      </c>
      <c r="H674" s="25">
        <f>IF(MIN(D674:D676)/AVERAGE(D674:D676)&lt;0.95,(3*AVERAGE(D674:D676)-MIN(D674:D676))/2,AVERAGE(D674:D676))</f>
        <v>39.133333333333333</v>
      </c>
      <c r="V674" s="11"/>
    </row>
    <row r="675" spans="1:22">
      <c r="A675" s="20">
        <v>2003</v>
      </c>
      <c r="B675" s="20">
        <v>5</v>
      </c>
      <c r="C675" s="79">
        <v>133386</v>
      </c>
      <c r="D675" s="79">
        <v>39.200000000000003</v>
      </c>
      <c r="E675" s="11"/>
      <c r="F675" s="4"/>
      <c r="G675" s="10"/>
      <c r="H675" s="25"/>
      <c r="V675" s="11"/>
    </row>
    <row r="676" spans="1:22">
      <c r="A676" s="20">
        <v>2003</v>
      </c>
      <c r="B676" s="20">
        <v>6</v>
      </c>
      <c r="C676" s="79">
        <v>131132</v>
      </c>
      <c r="D676" s="79">
        <v>39.200000000000003</v>
      </c>
      <c r="E676" s="11"/>
      <c r="F676" s="4"/>
      <c r="G676" s="10"/>
      <c r="H676" s="25"/>
      <c r="V676" s="11"/>
    </row>
    <row r="677" spans="1:22">
      <c r="A677" s="20">
        <v>2003</v>
      </c>
      <c r="B677" s="20">
        <v>7</v>
      </c>
      <c r="C677" s="79">
        <v>127368</v>
      </c>
      <c r="D677" s="79">
        <v>39.1</v>
      </c>
      <c r="E677" s="11">
        <v>225</v>
      </c>
      <c r="F677" s="4" t="s">
        <v>200</v>
      </c>
      <c r="G677" s="25">
        <f>IF(MIN(C677:C679)/AVERAGE(C677:C679)&lt;0.95,(3*AVERAGE(C677:C679)-MIN(C677:C679))/2,AVERAGE(C677:C679))</f>
        <v>129866.33333333333</v>
      </c>
      <c r="H677" s="25">
        <f>IF(MIN(D677:D679)/AVERAGE(D677:D679)&lt;0.95,(3*AVERAGE(D677:D679)-MIN(D677:D679))/2,AVERAGE(D677:D679))</f>
        <v>39.233333333333341</v>
      </c>
      <c r="V677" s="11"/>
    </row>
    <row r="678" spans="1:22">
      <c r="A678" s="20">
        <v>2003</v>
      </c>
      <c r="B678" s="20">
        <v>8</v>
      </c>
      <c r="C678" s="79">
        <v>128821</v>
      </c>
      <c r="D678" s="79">
        <v>39.200000000000003</v>
      </c>
      <c r="E678" s="11"/>
      <c r="F678" s="4"/>
      <c r="G678" s="10"/>
      <c r="H678" s="25"/>
      <c r="V678" s="11"/>
    </row>
    <row r="679" spans="1:22">
      <c r="A679" s="20">
        <v>2003</v>
      </c>
      <c r="B679" s="20">
        <v>9</v>
      </c>
      <c r="C679" s="79">
        <v>133410</v>
      </c>
      <c r="D679" s="79">
        <v>39.4</v>
      </c>
      <c r="E679" s="11"/>
      <c r="F679" s="4"/>
      <c r="G679" s="10"/>
      <c r="H679" s="25"/>
      <c r="V679" s="11"/>
    </row>
    <row r="680" spans="1:22">
      <c r="A680" s="20">
        <v>2003</v>
      </c>
      <c r="B680" s="20">
        <v>10</v>
      </c>
      <c r="C680" s="79">
        <v>134193</v>
      </c>
      <c r="D680" s="79">
        <v>39</v>
      </c>
      <c r="E680" s="11">
        <v>226</v>
      </c>
      <c r="F680" s="4" t="s">
        <v>201</v>
      </c>
      <c r="G680" s="25">
        <f>IF(MIN(C680:C682)/AVERAGE(C680:C682)&lt;0.95,(3*AVERAGE(C680:C682)-MIN(C680:C682))/2,AVERAGE(C680:C682))</f>
        <v>134594</v>
      </c>
      <c r="H680" s="25">
        <f>IF(MIN(D680:D682)/AVERAGE(D680:D682)&lt;0.95,(3*AVERAGE(D680:D682)-MIN(D680:D682))/2,AVERAGE(D680:D682))</f>
        <v>38.9</v>
      </c>
      <c r="V680" s="11"/>
    </row>
    <row r="681" spans="1:22">
      <c r="A681" s="20">
        <v>2003</v>
      </c>
      <c r="B681" s="20">
        <v>11</v>
      </c>
      <c r="C681" s="79">
        <v>135074</v>
      </c>
      <c r="D681" s="79">
        <v>38.700000000000003</v>
      </c>
      <c r="E681" s="11"/>
      <c r="F681" s="4"/>
      <c r="G681" s="10"/>
      <c r="H681" s="25"/>
      <c r="V681" s="11"/>
    </row>
    <row r="682" spans="1:22">
      <c r="A682" s="20">
        <v>2003</v>
      </c>
      <c r="B682" s="20">
        <v>12</v>
      </c>
      <c r="C682" s="79">
        <v>134515</v>
      </c>
      <c r="D682" s="79">
        <v>39</v>
      </c>
      <c r="E682" s="11"/>
      <c r="F682" s="4"/>
      <c r="G682" s="10"/>
      <c r="H682" s="25"/>
      <c r="V682" s="11"/>
    </row>
    <row r="683" spans="1:22">
      <c r="A683" s="20">
        <v>2004</v>
      </c>
      <c r="B683" s="20">
        <v>1</v>
      </c>
      <c r="C683" s="79">
        <v>132633</v>
      </c>
      <c r="D683" s="79">
        <v>38.9</v>
      </c>
      <c r="E683" s="11">
        <v>227</v>
      </c>
      <c r="F683" s="4" t="s">
        <v>204</v>
      </c>
      <c r="G683" s="25">
        <f>IF(MIN(C683:C685)/AVERAGE(C683:C685)&lt;0.95,(3*AVERAGE(C683:C685)-MIN(C683:C685))/2,AVERAGE(C683:C685))</f>
        <v>133014</v>
      </c>
      <c r="H683" s="25">
        <f>IF(MIN(D683:D685)/AVERAGE(D683:D685)&lt;0.95,(3*AVERAGE(D683:D685)-MIN(D683:D685))/2,AVERAGE(D683:D685))</f>
        <v>38.966666666666669</v>
      </c>
      <c r="V683" s="11"/>
    </row>
    <row r="684" spans="1:22">
      <c r="A684" s="20">
        <v>2004</v>
      </c>
      <c r="B684" s="20">
        <v>2</v>
      </c>
      <c r="C684" s="79">
        <v>133259</v>
      </c>
      <c r="D684" s="79">
        <v>38.9</v>
      </c>
      <c r="E684" s="11"/>
      <c r="F684" s="4"/>
      <c r="G684" s="10"/>
      <c r="H684" s="25"/>
      <c r="V684" s="11"/>
    </row>
    <row r="685" spans="1:22">
      <c r="A685" s="20">
        <v>2004</v>
      </c>
      <c r="B685" s="20">
        <v>3</v>
      </c>
      <c r="C685" s="79">
        <v>133150</v>
      </c>
      <c r="D685" s="79">
        <v>39.1</v>
      </c>
      <c r="E685" s="11"/>
      <c r="F685" s="4"/>
      <c r="G685" s="10"/>
      <c r="H685" s="25"/>
      <c r="V685" s="11"/>
    </row>
    <row r="686" spans="1:22">
      <c r="A686" s="20">
        <v>2004</v>
      </c>
      <c r="B686" s="20">
        <v>4</v>
      </c>
      <c r="C686" s="79">
        <v>133091</v>
      </c>
      <c r="D686" s="79">
        <v>39</v>
      </c>
      <c r="E686" s="11">
        <v>228</v>
      </c>
      <c r="F686" s="4" t="s">
        <v>205</v>
      </c>
      <c r="G686" s="25">
        <f>IF(MIN(C686:C688)/AVERAGE(C686:C688)&lt;0.95,(3*AVERAGE(C686:C688)-MIN(C686:C688))/2,AVERAGE(C686:C688))</f>
        <v>133481.33333333334</v>
      </c>
      <c r="H686" s="25">
        <f>IF(MIN(D686:D688)/AVERAGE(D686:D688)&lt;0.95,(3*AVERAGE(D686:D688)-MIN(D686:D688))/2,AVERAGE(D686:D688))</f>
        <v>39.133333333333333</v>
      </c>
      <c r="V686" s="11"/>
    </row>
    <row r="687" spans="1:22">
      <c r="A687" s="20">
        <v>2004</v>
      </c>
      <c r="B687" s="20">
        <v>5</v>
      </c>
      <c r="C687" s="79">
        <v>134827</v>
      </c>
      <c r="D687" s="79">
        <v>39.299999999999997</v>
      </c>
      <c r="E687" s="11"/>
      <c r="F687" s="4"/>
      <c r="G687" s="10"/>
      <c r="H687" s="25"/>
      <c r="V687" s="11"/>
    </row>
    <row r="688" spans="1:22">
      <c r="A688" s="20">
        <v>2004</v>
      </c>
      <c r="B688" s="20">
        <v>6</v>
      </c>
      <c r="C688" s="79">
        <v>132526</v>
      </c>
      <c r="D688" s="79">
        <v>39.1</v>
      </c>
      <c r="E688" s="11"/>
      <c r="F688" s="4"/>
      <c r="G688" s="10"/>
      <c r="H688" s="25"/>
      <c r="V688" s="11"/>
    </row>
    <row r="689" spans="1:22">
      <c r="A689" s="20">
        <v>2004</v>
      </c>
      <c r="B689" s="20">
        <v>7</v>
      </c>
      <c r="C689" s="79">
        <v>130139</v>
      </c>
      <c r="D689" s="79">
        <v>39.1</v>
      </c>
      <c r="E689" s="11">
        <v>229</v>
      </c>
      <c r="F689" s="4" t="s">
        <v>206</v>
      </c>
      <c r="G689" s="25">
        <f>IF(MIN(C689:C691)/AVERAGE(C689:C691)&lt;0.95,(3*AVERAGE(C689:C691)-MIN(C689:C691))/2,AVERAGE(C689:C691))</f>
        <v>132162.66666666666</v>
      </c>
      <c r="H689" s="25">
        <f>IF(MIN(D689:D691)/AVERAGE(D689:D691)&lt;0.95,(3*AVERAGE(D689:D691)-MIN(D689:D691))/2,AVERAGE(D689:D691))</f>
        <v>39.166666666666671</v>
      </c>
      <c r="V689" s="11"/>
    </row>
    <row r="690" spans="1:22">
      <c r="A690" s="20">
        <v>2004</v>
      </c>
      <c r="B690" s="20">
        <v>8</v>
      </c>
      <c r="C690" s="79">
        <v>131174</v>
      </c>
      <c r="D690" s="79">
        <v>39.200000000000003</v>
      </c>
      <c r="E690" s="11"/>
      <c r="F690" s="4"/>
      <c r="G690" s="10"/>
      <c r="H690" s="25"/>
      <c r="V690" s="11"/>
    </row>
    <row r="691" spans="1:22">
      <c r="A691" s="20">
        <v>2004</v>
      </c>
      <c r="B691" s="20">
        <v>9</v>
      </c>
      <c r="C691" s="79">
        <v>135175</v>
      </c>
      <c r="D691" s="79">
        <v>39.200000000000003</v>
      </c>
      <c r="E691" s="11"/>
      <c r="F691" s="4"/>
      <c r="G691" s="10"/>
      <c r="H691" s="25"/>
      <c r="V691" s="11"/>
    </row>
    <row r="692" spans="1:22">
      <c r="A692" s="20">
        <v>2004</v>
      </c>
      <c r="B692" s="20">
        <v>10</v>
      </c>
      <c r="C692" s="79">
        <v>136007</v>
      </c>
      <c r="D692" s="79">
        <v>39</v>
      </c>
      <c r="E692" s="11">
        <v>230</v>
      </c>
      <c r="F692" s="4" t="s">
        <v>207</v>
      </c>
      <c r="G692" s="25">
        <f>IF(MIN(C692:C694)/AVERAGE(C692:C694)&lt;0.95,(3*AVERAGE(C692:C694)-MIN(C692:C694))/2,AVERAGE(C692:C694))</f>
        <v>136423</v>
      </c>
      <c r="H692" s="25">
        <f>IF(MIN(D692:D694)/AVERAGE(D692:D694)&lt;0.95,(3*AVERAGE(D692:D694)-MIN(D692:D694))/2,AVERAGE(D692:D694))</f>
        <v>38.966666666666669</v>
      </c>
      <c r="V692" s="11"/>
    </row>
    <row r="693" spans="1:22">
      <c r="A693" s="20">
        <v>2004</v>
      </c>
      <c r="B693" s="20">
        <v>11</v>
      </c>
      <c r="C693" s="79">
        <v>136692</v>
      </c>
      <c r="D693" s="79">
        <v>38.700000000000003</v>
      </c>
      <c r="E693" s="11"/>
      <c r="F693" s="4"/>
      <c r="G693" s="10"/>
      <c r="H693" s="25"/>
      <c r="V693" s="11"/>
    </row>
    <row r="694" spans="1:22">
      <c r="A694" s="20">
        <v>2004</v>
      </c>
      <c r="B694" s="20">
        <v>12</v>
      </c>
      <c r="C694" s="79">
        <v>136570</v>
      </c>
      <c r="D694" s="79">
        <v>39.200000000000003</v>
      </c>
      <c r="E694" s="11"/>
      <c r="F694" s="4"/>
      <c r="G694" s="10"/>
      <c r="H694" s="25"/>
      <c r="V694" s="11"/>
    </row>
    <row r="695" spans="1:22">
      <c r="A695" s="20">
        <v>2005</v>
      </c>
      <c r="B695" s="20">
        <v>1</v>
      </c>
      <c r="C695" s="79">
        <v>134084</v>
      </c>
      <c r="D695" s="79">
        <v>38.799999999999997</v>
      </c>
      <c r="E695" s="11">
        <v>231</v>
      </c>
      <c r="F695" s="4" t="s">
        <v>208</v>
      </c>
      <c r="G695" s="25">
        <f>IF(MIN(C695:C697)/AVERAGE(C695:C697)&lt;0.95,(3*AVERAGE(C695:C697)-MIN(C695:C697))/2,AVERAGE(C695:C697))</f>
        <v>134789.33333333334</v>
      </c>
      <c r="H695" s="25">
        <f>IF(MIN(D695:D697)/AVERAGE(D695:D697)&lt;0.95,(3*AVERAGE(D695:D697)-MIN(D695:D697))/2,AVERAGE(D695:D697))</f>
        <v>38.93333333333333</v>
      </c>
      <c r="V695" s="11"/>
    </row>
    <row r="696" spans="1:22">
      <c r="A696" s="20">
        <v>2005</v>
      </c>
      <c r="B696" s="20">
        <v>2</v>
      </c>
      <c r="C696" s="79">
        <v>134943</v>
      </c>
      <c r="D696" s="79">
        <v>38.9</v>
      </c>
      <c r="E696" s="11"/>
      <c r="F696" s="4"/>
      <c r="G696" s="10"/>
      <c r="H696" s="25"/>
      <c r="V696" s="11"/>
    </row>
    <row r="697" spans="1:22">
      <c r="A697" s="20">
        <v>2005</v>
      </c>
      <c r="B697" s="20">
        <v>3</v>
      </c>
      <c r="C697" s="79">
        <v>135341</v>
      </c>
      <c r="D697" s="79">
        <v>39.1</v>
      </c>
      <c r="E697" s="11"/>
      <c r="F697" s="4"/>
      <c r="G697" s="10"/>
      <c r="H697" s="25"/>
      <c r="V697" s="11"/>
    </row>
    <row r="698" spans="1:22">
      <c r="A698" s="20">
        <v>2005</v>
      </c>
      <c r="B698" s="20">
        <v>4</v>
      </c>
      <c r="C698" s="79">
        <v>136941</v>
      </c>
      <c r="D698" s="79">
        <v>39.200000000000003</v>
      </c>
      <c r="E698" s="11">
        <v>232</v>
      </c>
      <c r="F698" s="4" t="s">
        <v>209</v>
      </c>
      <c r="G698" s="25">
        <f>IF(MIN(C698:C700)/AVERAGE(C698:C700)&lt;0.95,(3*AVERAGE(C698:C700)-MIN(C698:C700))/2,AVERAGE(C698:C700))</f>
        <v>136291.66666666666</v>
      </c>
      <c r="H698" s="25">
        <f>IF(MIN(D698:D700)/AVERAGE(D698:D700)&lt;0.95,(3*AVERAGE(D698:D700)-MIN(D698:D700))/2,AVERAGE(D698:D700))</f>
        <v>39.266666666666673</v>
      </c>
      <c r="V698" s="11"/>
    </row>
    <row r="699" spans="1:22">
      <c r="A699" s="20">
        <v>2005</v>
      </c>
      <c r="B699" s="20">
        <v>5</v>
      </c>
      <c r="C699" s="79">
        <v>137376</v>
      </c>
      <c r="D699" s="79">
        <v>39.200000000000003</v>
      </c>
      <c r="E699" s="11"/>
      <c r="G699" s="10"/>
      <c r="H699" s="25"/>
      <c r="V699" s="11"/>
    </row>
    <row r="700" spans="1:22">
      <c r="A700" s="20">
        <v>2005</v>
      </c>
      <c r="B700" s="20">
        <v>6</v>
      </c>
      <c r="C700" s="79">
        <v>134558</v>
      </c>
      <c r="D700" s="79">
        <v>39.4</v>
      </c>
      <c r="E700" s="11"/>
      <c r="G700" s="10"/>
      <c r="H700" s="25"/>
      <c r="V700" s="11"/>
    </row>
    <row r="701" spans="1:22">
      <c r="A701" s="20">
        <v>2005</v>
      </c>
      <c r="B701" s="20">
        <v>7</v>
      </c>
      <c r="C701" s="79">
        <v>132777</v>
      </c>
      <c r="D701" s="79">
        <v>39.299999999999997</v>
      </c>
      <c r="E701" s="11">
        <v>233</v>
      </c>
      <c r="F701" s="4" t="s">
        <v>211</v>
      </c>
      <c r="G701" s="25">
        <f>IF(MIN(C701:C703)/AVERAGE(C701:C703)&lt;0.95,(3*AVERAGE(C701:C703)-MIN(C701:C703))/2,AVERAGE(C701:C703))</f>
        <v>134840.33333333334</v>
      </c>
      <c r="H701" s="25">
        <f>IF(MIN(D701:D703)/AVERAGE(D701:D703)&lt;0.95,(3*AVERAGE(D701:D703)-MIN(D701:D703))/2,AVERAGE(D701:D703))</f>
        <v>39.4</v>
      </c>
      <c r="V701" s="11"/>
    </row>
    <row r="702" spans="1:22">
      <c r="A702" s="20">
        <v>2005</v>
      </c>
      <c r="B702" s="20">
        <v>8</v>
      </c>
      <c r="C702" s="79">
        <v>133810</v>
      </c>
      <c r="D702" s="79">
        <v>39.299999999999997</v>
      </c>
      <c r="E702" s="11"/>
      <c r="F702" s="4"/>
      <c r="G702" s="10"/>
      <c r="H702" s="25"/>
      <c r="V702" s="11"/>
    </row>
    <row r="703" spans="1:22">
      <c r="A703" s="20">
        <v>2005</v>
      </c>
      <c r="B703" s="20">
        <v>9</v>
      </c>
      <c r="C703" s="79">
        <v>137934</v>
      </c>
      <c r="D703" s="79">
        <v>39.6</v>
      </c>
      <c r="E703" s="11"/>
      <c r="F703" s="4"/>
      <c r="G703" s="10"/>
      <c r="H703" s="25"/>
      <c r="V703" s="11"/>
    </row>
    <row r="704" spans="1:22">
      <c r="A704" s="20">
        <v>2005</v>
      </c>
      <c r="B704" s="20">
        <v>10</v>
      </c>
      <c r="C704" s="79">
        <v>138932</v>
      </c>
      <c r="D704" s="79">
        <v>39.1</v>
      </c>
      <c r="E704" s="11">
        <v>234</v>
      </c>
      <c r="F704" s="4" t="s">
        <v>212</v>
      </c>
      <c r="G704" s="25">
        <f>IF(MIN(C704:C706)/AVERAGE(C704:C706)&lt;0.95,(3*AVERAGE(C704:C706)-MIN(C704:C706))/2,AVERAGE(C704:C706))</f>
        <v>138951</v>
      </c>
      <c r="H704" s="25">
        <f>IF(MIN(D704:D706)/AVERAGE(D704:D706)&lt;0.95,(3*AVERAGE(D704:D706)-MIN(D704:D706))/2,AVERAGE(D704:D706))</f>
        <v>39.06666666666667</v>
      </c>
      <c r="V704" s="11"/>
    </row>
    <row r="705" spans="1:22">
      <c r="A705" s="20">
        <v>2005</v>
      </c>
      <c r="B705" s="20">
        <v>11</v>
      </c>
      <c r="C705" s="79">
        <v>138974</v>
      </c>
      <c r="D705" s="79">
        <v>38.9</v>
      </c>
      <c r="E705" s="11"/>
      <c r="G705" s="10"/>
      <c r="H705" s="25"/>
      <c r="V705" s="11"/>
    </row>
    <row r="706" spans="1:22">
      <c r="A706" s="20">
        <v>2005</v>
      </c>
      <c r="B706" s="20">
        <v>12</v>
      </c>
      <c r="C706" s="79">
        <v>138947</v>
      </c>
      <c r="D706" s="79">
        <v>39.200000000000003</v>
      </c>
      <c r="E706" s="11"/>
      <c r="G706" s="10"/>
      <c r="H706" s="25"/>
      <c r="V706" s="11"/>
    </row>
    <row r="707" spans="1:22">
      <c r="A707" s="20">
        <v>2006</v>
      </c>
      <c r="B707" s="20">
        <v>1</v>
      </c>
      <c r="C707" s="79">
        <v>136991</v>
      </c>
      <c r="D707" s="79">
        <v>39</v>
      </c>
      <c r="E707" s="11">
        <v>235</v>
      </c>
      <c r="F707" t="s">
        <v>213</v>
      </c>
      <c r="G707" s="25">
        <f>IF(MIN(C707:C709)/AVERAGE(C707:C709)&lt;0.95,(3*AVERAGE(C707:C709)-MIN(C707:C709))/2,AVERAGE(C707:C709))</f>
        <v>137330</v>
      </c>
      <c r="H707" s="25">
        <f>IF(MIN(D707:D709)/AVERAGE(D707:D709)&lt;0.95,(3*AVERAGE(D707:D709)-MIN(D707:D709))/2,AVERAGE(D707:D709))</f>
        <v>39.033333333333331</v>
      </c>
      <c r="V707" s="11"/>
    </row>
    <row r="708" spans="1:22">
      <c r="A708" s="20">
        <v>2006</v>
      </c>
      <c r="B708" s="20">
        <v>2</v>
      </c>
      <c r="C708" s="79">
        <v>137762</v>
      </c>
      <c r="D708" s="79">
        <v>39</v>
      </c>
      <c r="E708" s="11"/>
      <c r="G708" s="10"/>
      <c r="H708" s="25"/>
      <c r="V708" s="11"/>
    </row>
    <row r="709" spans="1:22">
      <c r="A709" s="20">
        <v>2006</v>
      </c>
      <c r="B709" s="20">
        <v>3</v>
      </c>
      <c r="C709" s="79">
        <v>137237</v>
      </c>
      <c r="D709" s="79">
        <v>39.1</v>
      </c>
      <c r="E709" s="11"/>
      <c r="G709" s="10"/>
      <c r="H709" s="25"/>
      <c r="V709" s="11"/>
    </row>
    <row r="710" spans="1:22">
      <c r="A710" s="20">
        <v>2006</v>
      </c>
      <c r="B710" s="20">
        <v>4</v>
      </c>
      <c r="C710" s="79">
        <v>137575</v>
      </c>
      <c r="D710" s="79">
        <v>38.6</v>
      </c>
      <c r="E710" s="11">
        <v>236</v>
      </c>
      <c r="F710" t="s">
        <v>214</v>
      </c>
      <c r="G710" s="25">
        <f>IF(MIN(C710:C712)/AVERAGE(C710:C712)&lt;0.95,(3*AVERAGE(C710:C712)-MIN(C710:C712))/2,AVERAGE(C710:C712))</f>
        <v>138216</v>
      </c>
      <c r="H710" s="25">
        <f>IF(MIN(D710:D712)/AVERAGE(D710:D712)&lt;0.95,(3*AVERAGE(D710:D712)-MIN(D710:D712))/2,AVERAGE(D710:D712))</f>
        <v>39.133333333333333</v>
      </c>
      <c r="V710" s="11"/>
    </row>
    <row r="711" spans="1:22">
      <c r="A711" s="20">
        <v>2006</v>
      </c>
      <c r="B711" s="20">
        <v>5</v>
      </c>
      <c r="C711" s="79">
        <v>139629</v>
      </c>
      <c r="D711" s="79">
        <v>39.4</v>
      </c>
      <c r="E711" s="11"/>
      <c r="G711" s="10"/>
      <c r="H711" s="25"/>
      <c r="V711" s="11"/>
    </row>
    <row r="712" spans="1:22">
      <c r="A712" s="20">
        <v>2006</v>
      </c>
      <c r="B712" s="20">
        <v>6</v>
      </c>
      <c r="C712" s="79">
        <v>137444</v>
      </c>
      <c r="D712" s="79">
        <v>39.4</v>
      </c>
      <c r="E712" s="11"/>
      <c r="G712" s="10"/>
      <c r="H712" s="25"/>
      <c r="V712" s="11"/>
    </row>
    <row r="713" spans="1:22">
      <c r="A713" s="20">
        <v>2006</v>
      </c>
      <c r="B713" s="20">
        <v>7</v>
      </c>
      <c r="C713" s="79">
        <v>135081</v>
      </c>
      <c r="D713" s="79">
        <v>39.4</v>
      </c>
      <c r="E713" s="11">
        <v>237</v>
      </c>
      <c r="F713" t="s">
        <v>215</v>
      </c>
      <c r="G713" s="25">
        <f>IF(MIN(C713:C715)/AVERAGE(C713:C715)&lt;0.95,(3*AVERAGE(C713:C715)-MIN(C713:C715))/2,AVERAGE(C713:C715))</f>
        <v>137228.33333333334</v>
      </c>
      <c r="H713" s="25">
        <f>IF(MIN(D713:D715)/AVERAGE(D713:D715)&lt;0.95,(3*AVERAGE(D713:D715)-MIN(D713:D715))/2,AVERAGE(D713:D715))</f>
        <v>39.533333333333339</v>
      </c>
      <c r="V713" s="11"/>
    </row>
    <row r="714" spans="1:22">
      <c r="A714" s="20">
        <v>2006</v>
      </c>
      <c r="B714" s="20">
        <v>8</v>
      </c>
      <c r="C714" s="79">
        <v>135833</v>
      </c>
      <c r="D714" s="79">
        <v>39.5</v>
      </c>
      <c r="E714" s="11"/>
      <c r="G714" s="10"/>
      <c r="H714" s="25"/>
      <c r="V714" s="11"/>
    </row>
    <row r="715" spans="1:22">
      <c r="A715" s="20">
        <v>2006</v>
      </c>
      <c r="B715" s="20">
        <v>9</v>
      </c>
      <c r="C715" s="79">
        <v>140771</v>
      </c>
      <c r="D715" s="79">
        <v>39.700000000000003</v>
      </c>
      <c r="E715" s="11"/>
      <c r="G715" s="10"/>
      <c r="H715" s="25"/>
      <c r="V715" s="11"/>
    </row>
    <row r="716" spans="1:22">
      <c r="A716" s="20">
        <v>2006</v>
      </c>
      <c r="B716" s="20">
        <v>10</v>
      </c>
      <c r="C716" s="79">
        <v>141689</v>
      </c>
      <c r="D716" s="79">
        <v>39.299999999999997</v>
      </c>
      <c r="E716" s="11">
        <v>238</v>
      </c>
      <c r="F716" t="s">
        <v>216</v>
      </c>
      <c r="G716" s="25">
        <f>IF(MIN(C716:C718)/AVERAGE(C716:C718)&lt;0.95,(3*AVERAGE(C716:C718)-MIN(C716:C718))/2,AVERAGE(C716:C718))</f>
        <v>141948</v>
      </c>
      <c r="H716" s="25">
        <f>IF(MIN(D716:D718)/AVERAGE(D716:D718)&lt;0.95,(3*AVERAGE(D716:D718)-MIN(D716:D718))/2,AVERAGE(D716:D718))</f>
        <v>39.199999999999996</v>
      </c>
      <c r="V716" s="11"/>
    </row>
    <row r="717" spans="1:22">
      <c r="A717" s="20">
        <v>2006</v>
      </c>
      <c r="B717" s="20">
        <v>11</v>
      </c>
      <c r="C717" s="79">
        <v>142191</v>
      </c>
      <c r="D717" s="79">
        <v>39</v>
      </c>
      <c r="E717" s="11"/>
      <c r="G717" s="10"/>
      <c r="H717" s="25"/>
      <c r="V717" s="11"/>
    </row>
    <row r="718" spans="1:22">
      <c r="A718" s="20">
        <v>2006</v>
      </c>
      <c r="B718" s="20">
        <v>12</v>
      </c>
      <c r="C718" s="79">
        <v>141964</v>
      </c>
      <c r="D718" s="79">
        <v>39.299999999999997</v>
      </c>
      <c r="E718" s="11"/>
      <c r="G718" s="10"/>
      <c r="H718" s="25"/>
      <c r="V718" s="11"/>
    </row>
    <row r="719" spans="1:22">
      <c r="A719" s="20">
        <v>2007</v>
      </c>
      <c r="B719" s="20">
        <v>1</v>
      </c>
      <c r="C719" s="79">
        <v>139537</v>
      </c>
      <c r="D719" s="79">
        <v>38.9</v>
      </c>
      <c r="E719" s="11">
        <v>239</v>
      </c>
      <c r="F719" t="s">
        <v>307</v>
      </c>
      <c r="G719" s="25">
        <f>IF(MIN(C719:C721)/AVERAGE(C719:C721)&lt;0.95,(3*AVERAGE(C719:C721)-MIN(C719:C721))/2,AVERAGE(C719:C721))</f>
        <v>139782.33333333334</v>
      </c>
      <c r="H719" s="25">
        <f>IF(MIN(D719:D721)/AVERAGE(D719:D721)&lt;0.95,(3*AVERAGE(D719:D721)-MIN(D719:D721))/2,AVERAGE(D719:D721))</f>
        <v>38.9</v>
      </c>
      <c r="V719" s="11"/>
    </row>
    <row r="720" spans="1:22">
      <c r="A720" s="20">
        <v>2007</v>
      </c>
      <c r="B720" s="20">
        <v>2</v>
      </c>
      <c r="C720" s="79">
        <v>139872</v>
      </c>
      <c r="D720" s="79">
        <v>38.6</v>
      </c>
      <c r="E720" s="11"/>
      <c r="G720" s="10"/>
      <c r="H720" s="25"/>
      <c r="V720" s="11"/>
    </row>
    <row r="721" spans="1:22">
      <c r="A721" s="20">
        <v>2007</v>
      </c>
      <c r="B721" s="20">
        <v>3</v>
      </c>
      <c r="C721" s="79">
        <v>139938</v>
      </c>
      <c r="D721" s="79">
        <v>39.200000000000003</v>
      </c>
      <c r="E721" s="11"/>
      <c r="G721" s="10"/>
      <c r="H721" s="25"/>
      <c r="V721" s="11"/>
    </row>
    <row r="722" spans="1:22">
      <c r="A722" s="20">
        <v>2007</v>
      </c>
      <c r="B722" s="20">
        <v>4</v>
      </c>
      <c r="C722" s="79">
        <v>139719</v>
      </c>
      <c r="D722" s="79">
        <v>39</v>
      </c>
      <c r="E722" s="11">
        <v>240</v>
      </c>
      <c r="F722" t="s">
        <v>330</v>
      </c>
      <c r="G722" s="25">
        <f>IF(MIN(C722:C724)/AVERAGE(C722:C724)&lt;0.95,(3*AVERAGE(C722:C724)-MIN(C722:C724))/2,AVERAGE(C722:C724))</f>
        <v>140187.66666666666</v>
      </c>
      <c r="H722" s="25">
        <f>IF(MIN(D722:D724)/AVERAGE(D722:D724)&lt;0.95,(3*AVERAGE(D722:D724)-MIN(D722:D724))/2,AVERAGE(D722:D724))</f>
        <v>39.233333333333334</v>
      </c>
      <c r="V722" s="11"/>
    </row>
    <row r="723" spans="1:22">
      <c r="A723" s="20">
        <v>2007</v>
      </c>
      <c r="B723" s="20">
        <v>5</v>
      </c>
      <c r="C723" s="79">
        <v>141811</v>
      </c>
      <c r="D723" s="79">
        <v>39.4</v>
      </c>
      <c r="E723" s="11"/>
      <c r="G723" s="10"/>
      <c r="H723" s="25"/>
      <c r="V723" s="11"/>
    </row>
    <row r="724" spans="1:22">
      <c r="A724" s="20">
        <v>2007</v>
      </c>
      <c r="B724" s="20">
        <v>6</v>
      </c>
      <c r="C724" s="79">
        <v>139033</v>
      </c>
      <c r="D724" s="79">
        <v>39.299999999999997</v>
      </c>
      <c r="E724" s="11"/>
      <c r="G724" s="10"/>
      <c r="H724" s="25"/>
      <c r="V724" s="11"/>
    </row>
    <row r="725" spans="1:22">
      <c r="A725" s="20">
        <v>2007</v>
      </c>
      <c r="B725" s="20">
        <v>7</v>
      </c>
      <c r="C725" s="79">
        <v>136427</v>
      </c>
      <c r="D725" s="79">
        <v>39.200000000000003</v>
      </c>
      <c r="E725" s="11">
        <v>241</v>
      </c>
      <c r="F725" t="s">
        <v>331</v>
      </c>
      <c r="G725" s="25">
        <f>IF(MIN(C725:C727)/AVERAGE(C725:C727)&lt;0.95,(3*AVERAGE(C725:C727)-MIN(C725:C727))/2,AVERAGE(C725:C727))</f>
        <v>138698</v>
      </c>
      <c r="H725" s="25">
        <f>IF(MIN(D725:D727)/AVERAGE(D725:D727)&lt;0.95,(3*AVERAGE(D725:D727)-MIN(D725:D727))/2,AVERAGE(D725:D727))</f>
        <v>39.333333333333336</v>
      </c>
      <c r="V725" s="11"/>
    </row>
    <row r="726" spans="1:22">
      <c r="A726" s="20">
        <v>2007</v>
      </c>
      <c r="B726" s="20">
        <v>8</v>
      </c>
      <c r="C726" s="79">
        <v>137296</v>
      </c>
      <c r="D726" s="79">
        <v>39.4</v>
      </c>
      <c r="E726" s="11"/>
      <c r="G726" s="10"/>
      <c r="H726" s="25"/>
      <c r="V726" s="11"/>
    </row>
    <row r="727" spans="1:22">
      <c r="A727" s="20">
        <v>2007</v>
      </c>
      <c r="B727" s="20">
        <v>9</v>
      </c>
      <c r="C727" s="79">
        <v>142371</v>
      </c>
      <c r="D727" s="79">
        <v>39.4</v>
      </c>
      <c r="E727" s="11"/>
      <c r="G727" s="10"/>
      <c r="H727" s="25"/>
      <c r="V727" s="11"/>
    </row>
    <row r="728" spans="1:22">
      <c r="A728" s="20">
        <v>2007</v>
      </c>
      <c r="B728" s="20">
        <v>10</v>
      </c>
      <c r="C728" s="79">
        <v>142330</v>
      </c>
      <c r="D728" s="79">
        <v>39.200000000000003</v>
      </c>
      <c r="E728" s="11">
        <v>242</v>
      </c>
      <c r="F728" t="s">
        <v>332</v>
      </c>
      <c r="G728" s="25">
        <f>IF(MIN(C728:C730)/AVERAGE(C728:C730)&lt;0.95,(3*AVERAGE(C728:C730)-MIN(C728:C730))/2,AVERAGE(C728:C730))</f>
        <v>142642.33333333334</v>
      </c>
      <c r="H728" s="25">
        <f>IF(MIN(D728:D730)/AVERAGE(D728:D730)&lt;0.95,(3*AVERAGE(D728:D730)-MIN(D728:D730))/2,AVERAGE(D728:D730))</f>
        <v>39.166666666666664</v>
      </c>
      <c r="V728" s="11"/>
    </row>
    <row r="729" spans="1:22">
      <c r="A729" s="20">
        <v>2007</v>
      </c>
      <c r="B729" s="20">
        <v>11</v>
      </c>
      <c r="C729" s="79">
        <v>143191</v>
      </c>
      <c r="D729" s="79">
        <v>39.200000000000003</v>
      </c>
      <c r="E729" s="11"/>
      <c r="G729" s="10"/>
      <c r="H729" s="25"/>
      <c r="V729" s="11"/>
    </row>
    <row r="730" spans="1:22">
      <c r="A730" s="20">
        <v>2007</v>
      </c>
      <c r="B730" s="20">
        <v>12</v>
      </c>
      <c r="C730" s="79">
        <v>142406</v>
      </c>
      <c r="D730" s="79">
        <v>39.1</v>
      </c>
      <c r="E730" s="11"/>
      <c r="G730" s="10"/>
      <c r="H730" s="25"/>
      <c r="V730" s="11"/>
    </row>
    <row r="731" spans="1:22">
      <c r="A731" s="20">
        <v>2008</v>
      </c>
      <c r="B731" s="20">
        <v>1</v>
      </c>
      <c r="C731" s="79">
        <v>139962</v>
      </c>
      <c r="D731" s="79">
        <v>38.9</v>
      </c>
      <c r="E731" s="11">
        <v>243</v>
      </c>
      <c r="F731" t="s">
        <v>333</v>
      </c>
      <c r="G731" s="25">
        <f>IF(MIN(C731:C733)/AVERAGE(C731:C733)&lt;0.95,(3*AVERAGE(C731:C733)-MIN(C731:C733))/2,AVERAGE(C731:C733))</f>
        <v>140143.66666666666</v>
      </c>
      <c r="H731" s="25">
        <f>IF(MIN(D731:D733)/AVERAGE(D731:D733)&lt;0.95,(3*AVERAGE(D731:D733)-MIN(D731:D733))/2,AVERAGE(D731:D733))</f>
        <v>38.866666666666667</v>
      </c>
      <c r="V731" s="11"/>
    </row>
    <row r="732" spans="1:22">
      <c r="A732" s="20">
        <v>2008</v>
      </c>
      <c r="B732" s="20">
        <v>2</v>
      </c>
      <c r="C732" s="79">
        <v>139966</v>
      </c>
      <c r="D732" s="79">
        <v>38.700000000000003</v>
      </c>
      <c r="E732" s="11"/>
      <c r="G732" s="10"/>
      <c r="H732" s="25"/>
      <c r="V732" s="11"/>
    </row>
    <row r="733" spans="1:22">
      <c r="A733" s="20">
        <v>2008</v>
      </c>
      <c r="B733" s="20">
        <v>3</v>
      </c>
      <c r="C733" s="79">
        <v>140503</v>
      </c>
      <c r="D733" s="79">
        <v>39</v>
      </c>
      <c r="E733" s="11"/>
      <c r="G733" s="10"/>
      <c r="H733" s="25"/>
      <c r="V733" s="11"/>
    </row>
    <row r="734" spans="1:22">
      <c r="A734" s="20">
        <v>2008</v>
      </c>
      <c r="B734" s="20">
        <v>4</v>
      </c>
      <c r="C734" s="79">
        <v>141534</v>
      </c>
      <c r="D734" s="79">
        <v>39.1</v>
      </c>
      <c r="E734" s="11">
        <v>244</v>
      </c>
      <c r="F734" t="s">
        <v>334</v>
      </c>
      <c r="G734" s="25">
        <f>IF(MIN(C734:C736)/AVERAGE(C734:C736)&lt;0.95,(3*AVERAGE(C734:C736)-MIN(C734:C736))/2,AVERAGE(C734:C736))</f>
        <v>140806</v>
      </c>
      <c r="H734" s="25">
        <f>IF(MIN(D734:D736)/AVERAGE(D734:D736)&lt;0.95,(3*AVERAGE(D734:D736)-MIN(D734:D736))/2,AVERAGE(D734:D736))</f>
        <v>39.166666666666671</v>
      </c>
      <c r="V734" s="11"/>
    </row>
    <row r="735" spans="1:22">
      <c r="A735" s="20">
        <v>2008</v>
      </c>
      <c r="B735" s="20">
        <v>5</v>
      </c>
      <c r="C735" s="79">
        <v>141577</v>
      </c>
      <c r="D735" s="79">
        <v>39.200000000000003</v>
      </c>
      <c r="E735" s="11"/>
      <c r="G735" s="10"/>
      <c r="H735" s="25"/>
      <c r="V735" s="11"/>
    </row>
    <row r="736" spans="1:22">
      <c r="A736" s="20">
        <v>2008</v>
      </c>
      <c r="B736" s="20">
        <v>6</v>
      </c>
      <c r="C736" s="79">
        <v>139307</v>
      </c>
      <c r="D736" s="79">
        <v>39.200000000000003</v>
      </c>
      <c r="E736" s="11"/>
      <c r="G736" s="10"/>
      <c r="H736" s="25"/>
      <c r="V736" s="11"/>
    </row>
    <row r="737" spans="1:22">
      <c r="A737" s="20">
        <v>2008</v>
      </c>
      <c r="B737" s="20">
        <v>7</v>
      </c>
      <c r="C737" s="79">
        <v>135542</v>
      </c>
      <c r="D737" s="79">
        <v>39</v>
      </c>
      <c r="E737" s="11">
        <v>245</v>
      </c>
      <c r="F737" s="18" t="s">
        <v>342</v>
      </c>
      <c r="G737" s="25">
        <f>IF(MIN(C737:C739)/AVERAGE(C737:C739)&lt;0.95,(3*AVERAGE(C737:C739)-MIN(C737:C739))/2,AVERAGE(C737:C739))</f>
        <v>137814.66666666666</v>
      </c>
      <c r="H737" s="25">
        <f>IF(MIN(D737:D739)/AVERAGE(D737:D739)&lt;0.95,(3*AVERAGE(D737:D739)-MIN(D737:D739))/2,AVERAGE(D737:D739))</f>
        <v>39.066666666666663</v>
      </c>
      <c r="V737" s="11"/>
    </row>
    <row r="738" spans="1:22">
      <c r="A738" s="20">
        <v>2008</v>
      </c>
      <c r="B738" s="20">
        <v>8</v>
      </c>
      <c r="C738" s="83">
        <v>136865</v>
      </c>
      <c r="D738" s="83">
        <v>39.1</v>
      </c>
      <c r="E738" s="11"/>
      <c r="G738" s="10"/>
      <c r="H738" s="25"/>
      <c r="V738" s="11"/>
    </row>
    <row r="739" spans="1:22">
      <c r="A739" s="20">
        <v>2008</v>
      </c>
      <c r="B739" s="20">
        <v>9</v>
      </c>
      <c r="C739" s="83">
        <v>141037</v>
      </c>
      <c r="D739" s="83">
        <v>39.1</v>
      </c>
      <c r="E739" s="11"/>
      <c r="G739" s="10"/>
      <c r="H739" s="25"/>
      <c r="V739" s="11"/>
    </row>
    <row r="740" spans="1:22">
      <c r="A740" s="20">
        <v>2008</v>
      </c>
      <c r="B740" s="20">
        <v>10</v>
      </c>
      <c r="C740" s="83">
        <v>141342</v>
      </c>
      <c r="D740" s="83">
        <v>38.799999999999997</v>
      </c>
      <c r="E740" s="11">
        <v>246</v>
      </c>
      <c r="F740" s="18" t="s">
        <v>343</v>
      </c>
      <c r="G740" s="25">
        <f>IF(MIN(C740:C742)/AVERAGE(C740:C742)&lt;0.95,(3*AVERAGE(C740:C742)-MIN(C740:C742))/2,AVERAGE(C740:C742))</f>
        <v>140530.33333333334</v>
      </c>
      <c r="H740" s="25">
        <f>IF(MIN(D740:D742)/AVERAGE(D740:D742)&lt;0.95,(3*AVERAGE(D740:D742)-MIN(D740:D742))/2,AVERAGE(D740:D742))</f>
        <v>38.466666666666669</v>
      </c>
      <c r="V740" s="11"/>
    </row>
    <row r="741" spans="1:22">
      <c r="A741" s="20">
        <v>2008</v>
      </c>
      <c r="B741" s="20">
        <v>11</v>
      </c>
      <c r="C741" s="83">
        <v>140793</v>
      </c>
      <c r="D741" s="83">
        <v>38.200000000000003</v>
      </c>
      <c r="E741" s="11"/>
      <c r="G741" s="10"/>
      <c r="H741" s="25"/>
      <c r="V741" s="11"/>
    </row>
    <row r="742" spans="1:22">
      <c r="A742" s="20">
        <v>2008</v>
      </c>
      <c r="B742" s="20">
        <v>12</v>
      </c>
      <c r="C742" s="83">
        <v>139456</v>
      </c>
      <c r="D742" s="83">
        <v>38.4</v>
      </c>
      <c r="E742" s="11"/>
      <c r="V742" s="11"/>
    </row>
    <row r="743" spans="1:22">
      <c r="A743" s="17">
        <v>2009</v>
      </c>
      <c r="B743" s="20">
        <v>1</v>
      </c>
      <c r="C743" s="79">
        <v>136164</v>
      </c>
      <c r="D743" s="79">
        <v>38.200000000000003</v>
      </c>
      <c r="E743" s="11">
        <v>247</v>
      </c>
      <c r="F743" s="16" t="s">
        <v>344</v>
      </c>
      <c r="G743" s="25">
        <f>IF(MIN(C743:C745)/AVERAGE(C743:C745)&lt;0.95,(3*AVERAGE(C743:C745)-MIN(C743:C745))/2,AVERAGE(C743:C745))</f>
        <v>135972.66666666666</v>
      </c>
      <c r="H743" s="25">
        <f>IF(MIN(D743:D745)/AVERAGE(D743:D745)&lt;0.95,(3*AVERAGE(D743:D745)-MIN(D743:D745))/2,AVERAGE(D743:D745))</f>
        <v>38.133333333333333</v>
      </c>
      <c r="V743" s="11"/>
    </row>
    <row r="744" spans="1:22">
      <c r="A744" s="17">
        <v>2009</v>
      </c>
      <c r="B744" s="20">
        <v>2</v>
      </c>
      <c r="C744" s="79">
        <v>136187</v>
      </c>
      <c r="D744" s="79">
        <v>38</v>
      </c>
      <c r="E744" s="11"/>
      <c r="G744" s="10"/>
      <c r="H744" s="25"/>
      <c r="V744" s="11"/>
    </row>
    <row r="745" spans="1:22">
      <c r="A745" s="17">
        <v>2009</v>
      </c>
      <c r="B745" s="20">
        <v>3</v>
      </c>
      <c r="C745" s="79">
        <v>135567</v>
      </c>
      <c r="D745" s="79">
        <v>38.200000000000003</v>
      </c>
      <c r="E745" s="11"/>
      <c r="V745" s="11"/>
    </row>
    <row r="746" spans="1:22">
      <c r="A746" s="17">
        <v>2009</v>
      </c>
      <c r="B746" s="20">
        <v>4</v>
      </c>
      <c r="C746" s="79">
        <v>135410</v>
      </c>
      <c r="D746" s="79">
        <v>38</v>
      </c>
      <c r="E746" s="11">
        <v>248</v>
      </c>
      <c r="F746" s="16" t="s">
        <v>345</v>
      </c>
      <c r="G746" s="25">
        <f>IF(MIN(C746:C748)/AVERAGE(C746:C748)&lt;0.95,(3*AVERAGE(C746:C748)-MIN(C746:C748))/2,AVERAGE(C746:C748))</f>
        <v>135116</v>
      </c>
      <c r="H746" s="25">
        <f>IF(MIN(D746:D748)/AVERAGE(D746:D748)&lt;0.95,(3*AVERAGE(D746:D748)-MIN(D746:D748))/2,AVERAGE(D746:D748))</f>
        <v>38.133333333333333</v>
      </c>
      <c r="V746" s="11"/>
    </row>
    <row r="747" spans="1:22">
      <c r="A747" s="17">
        <v>2009</v>
      </c>
      <c r="B747" s="20">
        <v>5</v>
      </c>
      <c r="C747" s="79">
        <v>136191</v>
      </c>
      <c r="D747" s="79">
        <v>38.299999999999997</v>
      </c>
      <c r="G747" s="10"/>
      <c r="H747" s="25"/>
      <c r="V747" s="11"/>
    </row>
    <row r="748" spans="1:22">
      <c r="A748" s="17">
        <v>2009</v>
      </c>
      <c r="B748" s="20">
        <v>6</v>
      </c>
      <c r="C748" s="79">
        <v>133747</v>
      </c>
      <c r="D748" s="79">
        <v>38.1</v>
      </c>
    </row>
    <row r="749" spans="1:22">
      <c r="A749" s="17">
        <v>2009</v>
      </c>
      <c r="B749" s="20">
        <v>7</v>
      </c>
      <c r="C749" s="79">
        <v>130527</v>
      </c>
      <c r="D749" s="79">
        <v>38.1</v>
      </c>
      <c r="E749" s="11">
        <v>249</v>
      </c>
      <c r="F749" s="16" t="s">
        <v>346</v>
      </c>
      <c r="G749" s="25">
        <f>IF(MIN(C749:C751)/AVERAGE(C749:C751)&lt;0.95,(3*AVERAGE(C749:C751)-MIN(C749:C751))/2,AVERAGE(C749:C751))</f>
        <v>131956.66666666666</v>
      </c>
      <c r="H749" s="25">
        <f>IF(MIN(D749:D751)/AVERAGE(D749:D751)&lt;0.95,(3*AVERAGE(D749:D751)-MIN(D749:D751))/2,AVERAGE(D749:D751))</f>
        <v>37.466666666666669</v>
      </c>
    </row>
    <row r="750" spans="1:22">
      <c r="A750" s="17">
        <v>2009</v>
      </c>
      <c r="B750" s="20">
        <v>8</v>
      </c>
      <c r="C750" s="79">
        <v>131096</v>
      </c>
      <c r="D750" s="79">
        <v>38.1</v>
      </c>
      <c r="G750" s="10"/>
      <c r="H750" s="25"/>
    </row>
    <row r="751" spans="1:22">
      <c r="A751" s="17">
        <v>2009</v>
      </c>
      <c r="B751" s="20">
        <v>9</v>
      </c>
      <c r="C751" s="79">
        <v>134247</v>
      </c>
      <c r="D751" s="79">
        <v>36.200000000000003</v>
      </c>
    </row>
    <row r="752" spans="1:22">
      <c r="A752" s="17">
        <v>2009</v>
      </c>
      <c r="B752" s="20">
        <v>10</v>
      </c>
      <c r="C752" s="79">
        <v>134945</v>
      </c>
      <c r="D752" s="79">
        <v>37.9</v>
      </c>
      <c r="E752" s="98">
        <v>250</v>
      </c>
      <c r="F752" s="95" t="s">
        <v>347</v>
      </c>
      <c r="G752" s="100">
        <f>IF(MIN(C752:C754)/AVERAGE(C752:C754)&lt;0.95,(3*AVERAGE(C752:C754)-MIN(C752:C754))/2,AVERAGE(C752:C754))</f>
        <v>134729.66666666666</v>
      </c>
      <c r="H752" s="100">
        <f>IF(MIN(D752:D754)/AVERAGE(D752:D754)&lt;0.95,(3*AVERAGE(D752:D754)-MIN(D752:D754))/2,AVERAGE(D752:D754))</f>
        <v>37.866666666666667</v>
      </c>
      <c r="V752" s="25"/>
    </row>
    <row r="753" spans="1:22">
      <c r="A753" s="95">
        <v>2009</v>
      </c>
      <c r="B753" s="95">
        <v>11</v>
      </c>
      <c r="C753" s="96">
        <v>135308</v>
      </c>
      <c r="D753" s="97">
        <v>37.700000000000003</v>
      </c>
      <c r="E753" s="99"/>
      <c r="F753" s="99"/>
      <c r="G753" s="99"/>
      <c r="H753" s="99"/>
    </row>
    <row r="754" spans="1:22">
      <c r="A754" s="95">
        <v>2009</v>
      </c>
      <c r="B754" s="95">
        <v>12</v>
      </c>
      <c r="C754" s="96">
        <v>133936</v>
      </c>
      <c r="D754" s="97">
        <v>38</v>
      </c>
      <c r="E754" s="99"/>
      <c r="F754" s="99"/>
      <c r="G754" s="99"/>
      <c r="H754" s="99"/>
    </row>
    <row r="755" spans="1:22">
      <c r="A755" s="95">
        <v>2010</v>
      </c>
      <c r="B755" s="95">
        <v>1</v>
      </c>
      <c r="C755" s="96">
        <v>132579</v>
      </c>
      <c r="D755" s="97">
        <v>38</v>
      </c>
      <c r="E755" s="98">
        <v>251</v>
      </c>
      <c r="F755" s="95" t="s">
        <v>602</v>
      </c>
      <c r="G755" s="100">
        <f>IF(MIN(C755:C757)/AVERAGE(C755:C757)&lt;0.95,(3*AVERAGE(C755:C757)-MIN(C755:C757))/2,AVERAGE(C755:C757))</f>
        <v>132991.66666666666</v>
      </c>
      <c r="H755" s="100">
        <f>IF(MIN(D755:D757)/AVERAGE(D755:D757)&lt;0.95,(3*AVERAGE(D755:D757)-MIN(D755:D757))/2,AVERAGE(D755:D757))</f>
        <v>37.766666666666666</v>
      </c>
      <c r="V755" s="25"/>
    </row>
    <row r="756" spans="1:22">
      <c r="A756" s="95">
        <v>2010</v>
      </c>
      <c r="B756" s="95">
        <v>2</v>
      </c>
      <c r="C756" s="96">
        <v>132520</v>
      </c>
      <c r="D756" s="97">
        <v>37.1</v>
      </c>
      <c r="E756" s="99"/>
      <c r="F756" s="99"/>
      <c r="G756" s="99"/>
      <c r="H756" s="99"/>
    </row>
    <row r="757" spans="1:22">
      <c r="A757" s="95">
        <v>2010</v>
      </c>
      <c r="B757" s="95">
        <v>3</v>
      </c>
      <c r="C757" s="96">
        <v>133876</v>
      </c>
      <c r="D757" s="97">
        <v>38.200000000000003</v>
      </c>
      <c r="E757" s="99"/>
      <c r="F757" s="99"/>
      <c r="G757" s="99"/>
      <c r="H757" s="99"/>
    </row>
    <row r="758" spans="1:22">
      <c r="A758" s="95">
        <v>2010</v>
      </c>
      <c r="B758" s="95">
        <v>4</v>
      </c>
      <c r="C758" s="96">
        <v>135464</v>
      </c>
      <c r="D758" s="97">
        <v>38.4</v>
      </c>
      <c r="E758" s="98">
        <v>252</v>
      </c>
      <c r="F758" s="95" t="s">
        <v>603</v>
      </c>
      <c r="G758" s="100">
        <f>IF(MIN(C758:C760)/AVERAGE(C758:C760)&lt;0.95,(3*AVERAGE(C758:C760)-MIN(C758:C760))/2,AVERAGE(C758:C760))</f>
        <v>134929</v>
      </c>
      <c r="H758" s="100">
        <f>IF(MIN(D758:D760)/AVERAGE(D758:D760)&lt;0.95,(3*AVERAGE(D758:D760)-MIN(D758:D760))/2,AVERAGE(D758:D760))</f>
        <v>38.4</v>
      </c>
      <c r="V758" s="25"/>
    </row>
    <row r="759" spans="1:22">
      <c r="A759" s="95">
        <v>2010</v>
      </c>
      <c r="B759" s="95">
        <v>5</v>
      </c>
      <c r="C759" s="96">
        <v>135611</v>
      </c>
      <c r="D759" s="97">
        <v>38.5</v>
      </c>
      <c r="E759" s="99"/>
      <c r="F759" s="99"/>
      <c r="G759" s="99"/>
      <c r="H759" s="99"/>
    </row>
    <row r="760" spans="1:22">
      <c r="A760" s="95">
        <v>2010</v>
      </c>
      <c r="B760" s="95">
        <v>6</v>
      </c>
      <c r="C760" s="96">
        <v>133712</v>
      </c>
      <c r="D760" s="97">
        <v>38.299999999999997</v>
      </c>
      <c r="E760" s="99"/>
      <c r="F760" s="99"/>
      <c r="G760" s="99"/>
      <c r="H760" s="99"/>
    </row>
    <row r="761" spans="1:22">
      <c r="A761" s="95">
        <v>2010</v>
      </c>
      <c r="B761" s="95">
        <v>7</v>
      </c>
      <c r="C761" s="96">
        <v>130244</v>
      </c>
      <c r="D761" s="97">
        <v>38.299999999999997</v>
      </c>
      <c r="E761" s="98">
        <v>253</v>
      </c>
      <c r="F761" s="95" t="s">
        <v>604</v>
      </c>
      <c r="G761" s="100">
        <f>IF(MIN(C761:C763)/AVERAGE(C761:C763)&lt;0.95,(3*AVERAGE(C761:C763)-MIN(C761:C763))/2,AVERAGE(C761:C763))</f>
        <v>132381</v>
      </c>
      <c r="H761" s="100">
        <f>IF(MIN(D761:D763)/AVERAGE(D761:D763)&lt;0.95,(3*AVERAGE(D761:D763)-MIN(D761:D763))/2,AVERAGE(D761:D763))</f>
        <v>38.4</v>
      </c>
      <c r="V761" s="25"/>
    </row>
    <row r="762" spans="1:22">
      <c r="A762" s="95">
        <v>2010</v>
      </c>
      <c r="B762" s="95">
        <v>8</v>
      </c>
      <c r="C762" s="96">
        <v>131382</v>
      </c>
      <c r="D762" s="97">
        <v>38.299999999999997</v>
      </c>
      <c r="E762" s="99"/>
      <c r="F762" s="99"/>
      <c r="G762" s="99"/>
      <c r="H762" s="99"/>
    </row>
    <row r="763" spans="1:22">
      <c r="A763" s="95">
        <v>2010</v>
      </c>
      <c r="B763" s="95">
        <v>9</v>
      </c>
      <c r="C763" s="96">
        <v>135517</v>
      </c>
      <c r="D763" s="97">
        <v>38.6</v>
      </c>
      <c r="E763" s="99"/>
      <c r="F763" s="99"/>
      <c r="G763" s="99"/>
      <c r="H763" s="99"/>
    </row>
    <row r="764" spans="1:22">
      <c r="A764" s="95">
        <v>2010</v>
      </c>
      <c r="B764" s="95">
        <v>10</v>
      </c>
      <c r="C764" s="96">
        <v>135724</v>
      </c>
      <c r="D764" s="97">
        <v>38.299999999999997</v>
      </c>
      <c r="E764" s="98">
        <v>254</v>
      </c>
      <c r="F764" s="95" t="s">
        <v>605</v>
      </c>
      <c r="G764" s="100">
        <f>IF(MIN(C764:C766)/AVERAGE(C764:C766)&lt;0.95,(3*AVERAGE(C764:C766)-MIN(C764:C766))/2,AVERAGE(C764:C766))</f>
        <v>135714</v>
      </c>
      <c r="H764" s="100">
        <f>IF(MIN(D764:D766)/AVERAGE(D764:D766)&lt;0.95,(3*AVERAGE(D764:D766)-MIN(D764:D766))/2,AVERAGE(D764:D766))</f>
        <v>38.133333333333333</v>
      </c>
      <c r="V764" s="25"/>
    </row>
    <row r="765" spans="1:22">
      <c r="A765" s="95">
        <v>2010</v>
      </c>
      <c r="B765" s="95">
        <v>11</v>
      </c>
      <c r="C765" s="96">
        <v>135904</v>
      </c>
      <c r="D765" s="97">
        <v>37.799999999999997</v>
      </c>
      <c r="E765" s="99"/>
      <c r="F765" s="99"/>
      <c r="G765" s="99"/>
      <c r="H765" s="99"/>
    </row>
    <row r="766" spans="1:22">
      <c r="A766" s="95">
        <v>2010</v>
      </c>
      <c r="B766" s="95">
        <v>12</v>
      </c>
      <c r="C766" s="96">
        <v>135514</v>
      </c>
      <c r="D766" s="97">
        <v>38.299999999999997</v>
      </c>
      <c r="E766" s="99"/>
      <c r="F766" s="99"/>
      <c r="G766" s="99"/>
      <c r="H766" s="99"/>
    </row>
    <row r="767" spans="1:22">
      <c r="A767" s="95">
        <v>2011</v>
      </c>
      <c r="B767" s="95">
        <v>1</v>
      </c>
      <c r="C767" s="96">
        <v>133130</v>
      </c>
      <c r="D767" s="97">
        <v>37.5</v>
      </c>
      <c r="E767" s="98">
        <v>255</v>
      </c>
      <c r="F767" s="95" t="s">
        <v>606</v>
      </c>
      <c r="G767" s="100">
        <f>IF(MIN(C767:C769)/AVERAGE(C767:C769)&lt;0.95,(3*AVERAGE(C767:C769)-MIN(C767:C769))/2,AVERAGE(C767:C769))</f>
        <v>134070.33333333334</v>
      </c>
      <c r="H767" s="100">
        <f>IF(MIN(D767:D769)/AVERAGE(D767:D769)&lt;0.95,(3*AVERAGE(D767:D769)-MIN(D767:D769))/2,AVERAGE(D767:D769))</f>
        <v>37.93333333333333</v>
      </c>
      <c r="V767" s="25"/>
    </row>
    <row r="768" spans="1:22">
      <c r="A768" s="95">
        <v>2011</v>
      </c>
      <c r="B768" s="95">
        <v>2</v>
      </c>
      <c r="C768" s="96">
        <v>134085</v>
      </c>
      <c r="D768" s="97">
        <v>38</v>
      </c>
      <c r="E768" s="99"/>
      <c r="F768" s="99"/>
      <c r="G768" s="99"/>
      <c r="H768" s="99"/>
    </row>
    <row r="769" spans="1:22">
      <c r="A769" s="95">
        <v>2011</v>
      </c>
      <c r="B769" s="95">
        <v>3</v>
      </c>
      <c r="C769" s="96">
        <v>134996</v>
      </c>
      <c r="D769" s="97">
        <v>38.299999999999997</v>
      </c>
      <c r="E769" s="99"/>
      <c r="F769" s="99"/>
      <c r="G769" s="99"/>
      <c r="H769" s="99"/>
    </row>
    <row r="770" spans="1:22">
      <c r="A770" s="95">
        <v>2011</v>
      </c>
      <c r="B770" s="95">
        <v>4</v>
      </c>
      <c r="C770" s="96">
        <v>135892</v>
      </c>
      <c r="D770" s="97">
        <v>38.299999999999997</v>
      </c>
      <c r="E770" s="98">
        <v>256</v>
      </c>
      <c r="F770" s="95" t="s">
        <v>607</v>
      </c>
      <c r="G770" s="100">
        <f>IF(MIN(C770:C772)/AVERAGE(C770:C772)&lt;0.95,(3*AVERAGE(C770:C772)-MIN(C770:C772))/2,AVERAGE(C770:C772))</f>
        <v>135144.33333333334</v>
      </c>
      <c r="H770" s="100">
        <f>IF(MIN(D770:D772)/AVERAGE(D770:D772)&lt;0.95,(3*AVERAGE(D770:D772)-MIN(D770:D772))/2,AVERAGE(D770:D772))</f>
        <v>38.466666666666669</v>
      </c>
      <c r="V770" s="25"/>
    </row>
    <row r="771" spans="1:22">
      <c r="A771" s="95">
        <v>2011</v>
      </c>
      <c r="B771" s="95">
        <v>5</v>
      </c>
      <c r="C771" s="96">
        <v>136318</v>
      </c>
      <c r="D771" s="97">
        <v>38.6</v>
      </c>
      <c r="E771" s="99"/>
      <c r="F771" s="99"/>
      <c r="G771" s="99"/>
      <c r="H771" s="99"/>
    </row>
    <row r="772" spans="1:22">
      <c r="A772" s="95">
        <v>2011</v>
      </c>
      <c r="B772" s="95">
        <v>6</v>
      </c>
      <c r="C772" s="96">
        <v>133223</v>
      </c>
      <c r="D772" s="97">
        <v>38.5</v>
      </c>
      <c r="E772" s="99"/>
      <c r="F772" s="99"/>
      <c r="G772" s="99"/>
      <c r="H772" s="99"/>
    </row>
    <row r="773" spans="1:22">
      <c r="A773" s="95">
        <v>2011</v>
      </c>
      <c r="B773" s="95">
        <v>7</v>
      </c>
      <c r="C773" s="96">
        <v>130802</v>
      </c>
      <c r="D773" s="97">
        <v>38.4</v>
      </c>
      <c r="E773" s="101">
        <v>257</v>
      </c>
      <c r="F773" s="95" t="s">
        <v>608</v>
      </c>
      <c r="G773" s="100">
        <f>IF(MIN(C773:C775)/AVERAGE(C773:C775)&lt;0.95,(3*AVERAGE(C773:C775)-MIN(C773:C775))/2,AVERAGE(C773:C775))</f>
        <v>133082.33333333334</v>
      </c>
      <c r="H773" s="100">
        <f>IF(MIN(D773:D775)/AVERAGE(D773:D775)&lt;0.95,(3*AVERAGE(D773:D775)-MIN(D773:D775))/2,AVERAGE(D773:D775))</f>
        <v>38.466666666666669</v>
      </c>
      <c r="M773" s="99"/>
      <c r="N773" s="99"/>
      <c r="V773" s="25"/>
    </row>
    <row r="774" spans="1:22">
      <c r="A774" s="95">
        <v>2011</v>
      </c>
      <c r="B774" s="95">
        <v>8</v>
      </c>
      <c r="C774" s="96">
        <v>131820</v>
      </c>
      <c r="D774" s="97">
        <v>38.4</v>
      </c>
      <c r="E774" s="101"/>
      <c r="F774" s="95"/>
      <c r="G774" s="100"/>
      <c r="H774" s="100"/>
      <c r="M774" s="7"/>
    </row>
    <row r="775" spans="1:22">
      <c r="A775" s="95">
        <v>2011</v>
      </c>
      <c r="B775" s="95">
        <v>9</v>
      </c>
      <c r="C775" s="96">
        <v>136625</v>
      </c>
      <c r="D775" s="97">
        <v>38.6</v>
      </c>
      <c r="E775" s="101"/>
      <c r="F775" s="95"/>
      <c r="G775" s="100"/>
      <c r="H775" s="100"/>
      <c r="M775" s="7"/>
    </row>
    <row r="776" spans="1:22">
      <c r="A776" s="95">
        <v>2011</v>
      </c>
      <c r="B776" s="95">
        <v>10</v>
      </c>
      <c r="C776" s="109">
        <v>136903</v>
      </c>
      <c r="D776" s="97">
        <v>38.299999999999997</v>
      </c>
      <c r="E776" s="101">
        <v>260</v>
      </c>
      <c r="F776" s="95" t="s">
        <v>609</v>
      </c>
      <c r="G776" s="100">
        <f>IF(MIN(C776:C778)/AVERAGE(C776:C778)&lt;0.95,(3*AVERAGE(C776:C778)-MIN(C776:C778))/2,AVERAGE(C776:C778))</f>
        <v>137218.66666666666</v>
      </c>
      <c r="H776" s="100">
        <f t="shared" ref="H776" si="5">IF(MIN(D776:D778)/AVERAGE(D776:D778)&lt;0.95,(3*AVERAGE(D776:D778)-MIN(D776:D778))/2,AVERAGE(D776:D778))</f>
        <v>38.300000000000004</v>
      </c>
      <c r="M776" s="7"/>
      <c r="V776" s="25"/>
    </row>
    <row r="777" spans="1:22">
      <c r="A777" s="95">
        <v>2011</v>
      </c>
      <c r="B777" s="95">
        <v>11</v>
      </c>
      <c r="C777" s="109">
        <v>137579</v>
      </c>
      <c r="D777" s="97">
        <v>38.1</v>
      </c>
      <c r="E777" s="101"/>
      <c r="F777" s="95"/>
      <c r="G777" s="100"/>
      <c r="H777" s="100"/>
    </row>
    <row r="778" spans="1:22">
      <c r="A778" s="95">
        <v>2011</v>
      </c>
      <c r="B778" s="95">
        <v>12</v>
      </c>
      <c r="C778" s="109">
        <v>137174</v>
      </c>
      <c r="D778" s="97">
        <v>38.5</v>
      </c>
      <c r="E778" s="101"/>
      <c r="F778" s="95"/>
      <c r="G778" s="100"/>
      <c r="H778" s="100"/>
    </row>
    <row r="779" spans="1:22">
      <c r="C779" s="110"/>
      <c r="E779" s="25"/>
      <c r="V779" s="25"/>
    </row>
    <row r="782" spans="1:22">
      <c r="E782" s="25"/>
      <c r="V782" s="25"/>
    </row>
    <row r="785" spans="5:22">
      <c r="E785" s="25"/>
      <c r="V785" s="25"/>
    </row>
    <row r="788" spans="5:22">
      <c r="E788" s="25"/>
      <c r="V788" s="25"/>
    </row>
    <row r="791" spans="5:22">
      <c r="E791" s="25"/>
      <c r="V791" s="25"/>
    </row>
    <row r="794" spans="5:22">
      <c r="E794" s="25"/>
      <c r="V794" s="25"/>
    </row>
    <row r="797" spans="5:22">
      <c r="E797" s="25"/>
      <c r="V797" s="25"/>
    </row>
    <row r="800" spans="5:22">
      <c r="E800" s="25"/>
      <c r="V800" s="25"/>
    </row>
    <row r="803" spans="5:22">
      <c r="E803" s="25"/>
      <c r="V803" s="25"/>
    </row>
    <row r="806" spans="5:22">
      <c r="E806" s="25"/>
      <c r="V806" s="25"/>
    </row>
    <row r="809" spans="5:22">
      <c r="E809" s="25"/>
      <c r="V809" s="25"/>
    </row>
    <row r="812" spans="5:22">
      <c r="E812" s="25"/>
      <c r="V812" s="25"/>
    </row>
    <row r="815" spans="5:22">
      <c r="E815" s="25"/>
      <c r="V815" s="25"/>
    </row>
    <row r="818" spans="5:22">
      <c r="E818" s="25"/>
      <c r="V818" s="25"/>
    </row>
    <row r="821" spans="5:22">
      <c r="E821" s="25"/>
      <c r="V821" s="25"/>
    </row>
    <row r="824" spans="5:22">
      <c r="E824" s="25"/>
      <c r="V824" s="25"/>
    </row>
    <row r="827" spans="5:22">
      <c r="E827" s="25"/>
      <c r="V827" s="25"/>
    </row>
    <row r="830" spans="5:22">
      <c r="E830" s="25"/>
      <c r="V830" s="25"/>
    </row>
    <row r="833" spans="5:22">
      <c r="E833" s="25"/>
      <c r="V833" s="25"/>
    </row>
    <row r="836" spans="5:22">
      <c r="E836" s="25"/>
      <c r="V836" s="25"/>
    </row>
    <row r="839" spans="5:22">
      <c r="E839" s="25"/>
      <c r="V839" s="25"/>
    </row>
    <row r="842" spans="5:22">
      <c r="E842" s="25"/>
      <c r="V842" s="25"/>
    </row>
  </sheetData>
  <sortState ref="V5:Y749">
    <sortCondition ref="V5:V749"/>
  </sortState>
  <mergeCells count="5">
    <mergeCell ref="N3:O3"/>
    <mergeCell ref="S3:T3"/>
    <mergeCell ref="C3:D3"/>
    <mergeCell ref="C1:D1"/>
    <mergeCell ref="G3:H3"/>
  </mergeCells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Y448"/>
  <sheetViews>
    <sheetView workbookViewId="0">
      <pane xSplit="5" ySplit="9" topLeftCell="J433" activePane="bottomRight" state="frozen"/>
      <selection activeCell="M412" sqref="M412"/>
      <selection pane="topRight" activeCell="M412" sqref="M412"/>
      <selection pane="bottomLeft" activeCell="M412" sqref="M412"/>
      <selection pane="bottomRight" activeCell="P446" sqref="P446:S448"/>
    </sheetView>
  </sheetViews>
  <sheetFormatPr defaultRowHeight="12.75"/>
  <cols>
    <col min="18" max="18" width="20.140625" customWidth="1"/>
    <col min="19" max="19" width="18.28515625" customWidth="1"/>
  </cols>
  <sheetData>
    <row r="1" spans="1:19">
      <c r="A1" t="s">
        <v>308</v>
      </c>
      <c r="G1" s="68" t="s">
        <v>581</v>
      </c>
      <c r="H1" s="68"/>
      <c r="I1" s="68"/>
      <c r="J1" s="58"/>
      <c r="K1" s="58"/>
    </row>
    <row r="2" spans="1:19">
      <c r="G2" s="59" t="s">
        <v>341</v>
      </c>
      <c r="H2" s="58"/>
      <c r="I2" s="58"/>
      <c r="J2" s="58"/>
      <c r="K2" s="58"/>
    </row>
    <row r="3" spans="1:19">
      <c r="A3" t="s">
        <v>309</v>
      </c>
      <c r="G3" s="76" t="s">
        <v>340</v>
      </c>
      <c r="H3" s="58"/>
      <c r="I3" s="58"/>
      <c r="J3" s="58"/>
      <c r="K3" s="58"/>
      <c r="S3" s="1" t="s">
        <v>210</v>
      </c>
    </row>
    <row r="5" spans="1:19">
      <c r="A5" t="s">
        <v>310</v>
      </c>
      <c r="H5" s="8"/>
    </row>
    <row r="7" spans="1:19">
      <c r="A7" t="s">
        <v>0</v>
      </c>
    </row>
    <row r="8" spans="1:19">
      <c r="A8" s="1" t="s">
        <v>311</v>
      </c>
    </row>
    <row r="9" spans="1:19">
      <c r="A9" t="s">
        <v>312</v>
      </c>
      <c r="F9" s="4"/>
      <c r="G9" s="4"/>
      <c r="H9" s="4"/>
      <c r="I9" s="4"/>
      <c r="J9" s="4"/>
      <c r="K9" s="4"/>
      <c r="L9" s="4"/>
      <c r="M9" s="4"/>
      <c r="N9" s="4"/>
    </row>
    <row r="10" spans="1:19">
      <c r="A10" t="s">
        <v>313</v>
      </c>
    </row>
    <row r="11" spans="1:19">
      <c r="A11" t="s">
        <v>314</v>
      </c>
    </row>
    <row r="12" spans="1:19">
      <c r="A12" t="s">
        <v>315</v>
      </c>
    </row>
    <row r="13" spans="1:19">
      <c r="A13" t="s">
        <v>316</v>
      </c>
    </row>
    <row r="14" spans="1:19">
      <c r="A14" t="s">
        <v>317</v>
      </c>
    </row>
    <row r="15" spans="1:19">
      <c r="A15" t="s">
        <v>318</v>
      </c>
    </row>
    <row r="16" spans="1:19" ht="13.15" customHeight="1">
      <c r="A16" t="s">
        <v>319</v>
      </c>
    </row>
    <row r="17" spans="1:25">
      <c r="A17" t="s">
        <v>320</v>
      </c>
    </row>
    <row r="18" spans="1:25">
      <c r="A18" t="s">
        <v>321</v>
      </c>
    </row>
    <row r="19" spans="1:25">
      <c r="A19" t="s">
        <v>322</v>
      </c>
    </row>
    <row r="20" spans="1:25">
      <c r="A20" t="s">
        <v>323</v>
      </c>
    </row>
    <row r="21" spans="1:25" ht="38.25">
      <c r="P21">
        <v>0</v>
      </c>
      <c r="Q21" t="s">
        <v>329</v>
      </c>
      <c r="R21" s="19" t="s">
        <v>218</v>
      </c>
      <c r="S21" s="19" t="s">
        <v>217</v>
      </c>
    </row>
    <row r="22" spans="1:25">
      <c r="A22" t="s">
        <v>324</v>
      </c>
      <c r="P22" s="16">
        <v>1976</v>
      </c>
      <c r="Q22" s="16">
        <v>6</v>
      </c>
      <c r="R22" s="57">
        <v>83564</v>
      </c>
      <c r="S22" s="57">
        <v>39.200000000000003</v>
      </c>
      <c r="V22" s="7"/>
      <c r="X22" s="47"/>
      <c r="Y22" s="47"/>
    </row>
    <row r="23" spans="1:25">
      <c r="P23" s="16">
        <v>1976</v>
      </c>
      <c r="Q23" s="16">
        <v>7</v>
      </c>
      <c r="R23" s="57">
        <v>79327</v>
      </c>
      <c r="S23" s="57">
        <v>39.6</v>
      </c>
      <c r="V23" s="7"/>
      <c r="X23" s="47"/>
      <c r="Y23" s="47"/>
    </row>
    <row r="24" spans="1:25">
      <c r="A24" s="15" t="s">
        <v>1</v>
      </c>
      <c r="B24" s="15" t="s">
        <v>2</v>
      </c>
      <c r="C24" s="15" t="s">
        <v>3</v>
      </c>
      <c r="D24" s="15" t="s">
        <v>4</v>
      </c>
      <c r="E24" s="15" t="s">
        <v>5</v>
      </c>
      <c r="F24" s="15" t="s">
        <v>6</v>
      </c>
      <c r="G24" s="15" t="s">
        <v>7</v>
      </c>
      <c r="H24" s="15" t="s">
        <v>8</v>
      </c>
      <c r="I24" s="15" t="s">
        <v>9</v>
      </c>
      <c r="J24" s="15" t="s">
        <v>10</v>
      </c>
      <c r="K24" s="15" t="s">
        <v>11</v>
      </c>
      <c r="L24" s="15" t="s">
        <v>12</v>
      </c>
      <c r="M24" s="15" t="s">
        <v>13</v>
      </c>
      <c r="N24" s="15" t="s">
        <v>325</v>
      </c>
      <c r="P24" s="16">
        <v>1976</v>
      </c>
      <c r="Q24" s="16">
        <v>8</v>
      </c>
      <c r="R24" s="57">
        <v>79256</v>
      </c>
      <c r="S24" s="57">
        <v>39.6</v>
      </c>
      <c r="V24" s="7"/>
      <c r="X24" s="47"/>
      <c r="Y24" s="47"/>
    </row>
    <row r="25" spans="1:25">
      <c r="A25" s="15">
        <v>1976</v>
      </c>
      <c r="B25" s="15"/>
      <c r="C25" s="15"/>
      <c r="D25" s="15"/>
      <c r="E25" s="15"/>
      <c r="F25" s="15"/>
      <c r="G25" s="15">
        <v>83564</v>
      </c>
      <c r="H25" s="15">
        <v>79327</v>
      </c>
      <c r="I25" s="15">
        <v>79256</v>
      </c>
      <c r="J25" s="15">
        <v>84949</v>
      </c>
      <c r="K25" s="15">
        <v>86110</v>
      </c>
      <c r="L25" s="15">
        <v>86458</v>
      </c>
      <c r="M25" s="15">
        <v>86586</v>
      </c>
      <c r="N25" s="15">
        <v>83385</v>
      </c>
      <c r="P25" s="16">
        <v>1976</v>
      </c>
      <c r="Q25" s="16">
        <v>9</v>
      </c>
      <c r="R25" s="57">
        <v>84949</v>
      </c>
      <c r="S25" s="57">
        <v>39.200000000000003</v>
      </c>
      <c r="V25" s="7"/>
      <c r="X25" s="47"/>
      <c r="Y25" s="47"/>
    </row>
    <row r="26" spans="1:25">
      <c r="A26" s="15">
        <v>1977</v>
      </c>
      <c r="B26" s="15">
        <v>83510</v>
      </c>
      <c r="C26" s="15">
        <v>84800</v>
      </c>
      <c r="D26" s="15">
        <v>85954</v>
      </c>
      <c r="E26" s="15">
        <v>86191</v>
      </c>
      <c r="F26" s="15">
        <v>87707</v>
      </c>
      <c r="G26" s="15">
        <v>86144</v>
      </c>
      <c r="H26" s="15">
        <v>82517</v>
      </c>
      <c r="I26" s="15">
        <v>82714</v>
      </c>
      <c r="J26" s="15">
        <v>88118</v>
      </c>
      <c r="K26" s="15">
        <v>89550</v>
      </c>
      <c r="L26" s="15">
        <v>90397</v>
      </c>
      <c r="M26" s="15">
        <v>90363</v>
      </c>
      <c r="N26" s="15">
        <v>86497</v>
      </c>
      <c r="P26" s="16">
        <v>1976</v>
      </c>
      <c r="Q26" s="16">
        <v>10</v>
      </c>
      <c r="R26" s="57">
        <v>86110</v>
      </c>
      <c r="S26" s="57">
        <v>38.6</v>
      </c>
      <c r="V26" s="7"/>
      <c r="X26" s="47"/>
      <c r="Y26" s="47"/>
    </row>
    <row r="27" spans="1:25">
      <c r="A27" s="15">
        <v>1978</v>
      </c>
      <c r="B27" s="15">
        <v>87523</v>
      </c>
      <c r="C27" s="15">
        <v>88235</v>
      </c>
      <c r="D27" s="15">
        <v>89460</v>
      </c>
      <c r="E27" s="15">
        <v>91255</v>
      </c>
      <c r="F27" s="15">
        <v>91711</v>
      </c>
      <c r="G27" s="15">
        <v>90774</v>
      </c>
      <c r="H27" s="15">
        <v>86328</v>
      </c>
      <c r="I27" s="15">
        <v>86692</v>
      </c>
      <c r="J27" s="15">
        <v>92086</v>
      </c>
      <c r="K27" s="15">
        <v>93622</v>
      </c>
      <c r="L27" s="15">
        <v>93809</v>
      </c>
      <c r="M27" s="15">
        <v>94220</v>
      </c>
      <c r="N27" s="15">
        <v>90476</v>
      </c>
      <c r="P27" s="16">
        <v>1976</v>
      </c>
      <c r="Q27" s="16">
        <v>11</v>
      </c>
      <c r="R27" s="57">
        <v>86458</v>
      </c>
      <c r="S27" s="57">
        <v>38.4</v>
      </c>
      <c r="V27" s="7"/>
      <c r="X27" s="47"/>
      <c r="Y27" s="47"/>
    </row>
    <row r="28" spans="1:25">
      <c r="A28" s="15">
        <v>1979</v>
      </c>
      <c r="B28" s="15">
        <v>91540</v>
      </c>
      <c r="C28" s="15">
        <v>92001</v>
      </c>
      <c r="D28" s="15">
        <v>93196</v>
      </c>
      <c r="E28" s="15">
        <v>91802</v>
      </c>
      <c r="F28" s="15">
        <v>94204</v>
      </c>
      <c r="G28" s="15">
        <v>92558</v>
      </c>
      <c r="H28" s="15">
        <v>89064</v>
      </c>
      <c r="I28" s="15">
        <v>89360</v>
      </c>
      <c r="J28" s="15">
        <v>94868</v>
      </c>
      <c r="K28" s="15">
        <v>95706</v>
      </c>
      <c r="L28" s="15">
        <v>95983</v>
      </c>
      <c r="M28" s="15">
        <v>96666</v>
      </c>
      <c r="N28" s="15">
        <v>93077</v>
      </c>
      <c r="P28" s="16">
        <v>1976</v>
      </c>
      <c r="Q28" s="16">
        <v>12</v>
      </c>
      <c r="R28" s="57">
        <v>86586</v>
      </c>
      <c r="S28" s="57">
        <v>38.6</v>
      </c>
      <c r="V28" s="7"/>
      <c r="X28" s="47"/>
      <c r="Y28" s="47"/>
    </row>
    <row r="29" spans="1:25">
      <c r="A29" s="15">
        <v>1980</v>
      </c>
      <c r="B29" s="15">
        <v>93666</v>
      </c>
      <c r="C29" s="15">
        <v>93617</v>
      </c>
      <c r="D29" s="15">
        <v>94215</v>
      </c>
      <c r="E29" s="15">
        <v>93113</v>
      </c>
      <c r="F29" s="15">
        <v>94360</v>
      </c>
      <c r="G29" s="15">
        <v>92931</v>
      </c>
      <c r="H29" s="15">
        <v>88013</v>
      </c>
      <c r="I29" s="15">
        <v>88846</v>
      </c>
      <c r="J29" s="15">
        <v>94451</v>
      </c>
      <c r="K29" s="15">
        <v>95621</v>
      </c>
      <c r="L29" s="15">
        <v>96170</v>
      </c>
      <c r="M29" s="15">
        <v>96058</v>
      </c>
      <c r="N29" s="15">
        <v>93422</v>
      </c>
      <c r="P29" s="16">
        <v>1977</v>
      </c>
      <c r="Q29" s="16">
        <v>1</v>
      </c>
      <c r="R29" s="57">
        <v>83510</v>
      </c>
      <c r="S29" s="57">
        <v>37.799999999999997</v>
      </c>
      <c r="V29" s="7"/>
      <c r="X29" s="47"/>
      <c r="Y29" s="47"/>
    </row>
    <row r="30" spans="1:25">
      <c r="A30" s="15">
        <v>1981</v>
      </c>
      <c r="B30" s="15">
        <v>94210</v>
      </c>
      <c r="C30" s="15">
        <v>94284</v>
      </c>
      <c r="D30" s="15">
        <v>95315</v>
      </c>
      <c r="E30" s="15">
        <v>94418</v>
      </c>
      <c r="F30" s="15">
        <v>96309</v>
      </c>
      <c r="G30" s="15">
        <v>94530</v>
      </c>
      <c r="H30" s="15">
        <v>91297</v>
      </c>
      <c r="I30" s="15">
        <v>90547</v>
      </c>
      <c r="J30" s="15">
        <v>94911</v>
      </c>
      <c r="K30" s="15">
        <v>96555</v>
      </c>
      <c r="L30" s="15">
        <v>96850</v>
      </c>
      <c r="M30" s="15">
        <v>96066</v>
      </c>
      <c r="N30" s="15">
        <v>94608</v>
      </c>
      <c r="P30" s="16">
        <v>1977</v>
      </c>
      <c r="Q30" s="16">
        <v>2</v>
      </c>
      <c r="R30" s="57">
        <v>84800</v>
      </c>
      <c r="S30" s="57">
        <v>38.299999999999997</v>
      </c>
      <c r="V30" s="7"/>
      <c r="X30" s="47"/>
      <c r="Y30" s="47"/>
    </row>
    <row r="31" spans="1:25">
      <c r="A31" s="15">
        <v>1982</v>
      </c>
      <c r="B31" s="15">
        <v>92908</v>
      </c>
      <c r="C31" s="15">
        <v>93887</v>
      </c>
      <c r="D31" s="15">
        <v>94358</v>
      </c>
      <c r="E31" s="15">
        <v>93587</v>
      </c>
      <c r="F31" s="15">
        <v>95878</v>
      </c>
      <c r="G31" s="15">
        <v>94309</v>
      </c>
      <c r="H31" s="15">
        <v>89882</v>
      </c>
      <c r="I31" s="15">
        <v>89793</v>
      </c>
      <c r="J31" s="15">
        <v>94929</v>
      </c>
      <c r="K31" s="15">
        <v>95366</v>
      </c>
      <c r="L31" s="15">
        <v>95661</v>
      </c>
      <c r="M31" s="15">
        <v>95216</v>
      </c>
      <c r="N31" s="15">
        <v>93815</v>
      </c>
      <c r="P31" s="16">
        <v>1977</v>
      </c>
      <c r="Q31" s="16">
        <v>3</v>
      </c>
      <c r="R31" s="57">
        <v>85954</v>
      </c>
      <c r="S31" s="57">
        <v>38.5</v>
      </c>
      <c r="V31" s="7"/>
      <c r="X31" s="47"/>
      <c r="Y31" s="47"/>
    </row>
    <row r="32" spans="1:25">
      <c r="A32" s="15">
        <v>1983</v>
      </c>
      <c r="B32" s="15">
        <v>93434</v>
      </c>
      <c r="C32" s="15">
        <v>93137</v>
      </c>
      <c r="D32" s="15">
        <v>93956</v>
      </c>
      <c r="E32" s="15">
        <v>95064</v>
      </c>
      <c r="F32" s="15">
        <v>95592</v>
      </c>
      <c r="G32" s="15">
        <v>94269</v>
      </c>
      <c r="H32" s="15">
        <v>91750</v>
      </c>
      <c r="I32" s="15">
        <v>91326</v>
      </c>
      <c r="J32" s="15">
        <v>97663</v>
      </c>
      <c r="K32" s="15">
        <v>98289</v>
      </c>
      <c r="L32" s="15">
        <v>99379</v>
      </c>
      <c r="M32" s="15">
        <v>99383</v>
      </c>
      <c r="N32" s="15">
        <v>95270</v>
      </c>
      <c r="P32" s="16">
        <v>1977</v>
      </c>
      <c r="Q32" s="16">
        <v>4</v>
      </c>
      <c r="R32" s="57">
        <v>86191</v>
      </c>
      <c r="S32" s="57">
        <v>38.6</v>
      </c>
      <c r="V32" s="7"/>
      <c r="X32" s="47"/>
      <c r="Y32" s="47"/>
    </row>
    <row r="33" spans="1:25">
      <c r="A33" s="15">
        <v>1984</v>
      </c>
      <c r="B33" s="15">
        <v>97293</v>
      </c>
      <c r="C33" s="15">
        <v>97928</v>
      </c>
      <c r="D33" s="15">
        <v>98345</v>
      </c>
      <c r="E33" s="15">
        <v>99782</v>
      </c>
      <c r="F33" s="15">
        <v>101270</v>
      </c>
      <c r="G33" s="15">
        <v>99604</v>
      </c>
      <c r="H33" s="15">
        <v>96052</v>
      </c>
      <c r="I33" s="15">
        <v>95758</v>
      </c>
      <c r="J33" s="15">
        <v>100937</v>
      </c>
      <c r="K33" s="15">
        <v>101493</v>
      </c>
      <c r="L33" s="15">
        <v>102251</v>
      </c>
      <c r="M33" s="15">
        <v>102457</v>
      </c>
      <c r="N33" s="15">
        <v>99431</v>
      </c>
      <c r="P33" s="16">
        <v>1977</v>
      </c>
      <c r="Q33" s="16">
        <v>5</v>
      </c>
      <c r="R33" s="57">
        <v>87707</v>
      </c>
      <c r="S33" s="57">
        <v>39.1</v>
      </c>
      <c r="V33" s="7"/>
      <c r="X33" s="47"/>
      <c r="Y33" s="47"/>
    </row>
    <row r="34" spans="1:25">
      <c r="A34" s="15">
        <v>1985</v>
      </c>
      <c r="B34" s="15">
        <v>100101</v>
      </c>
      <c r="C34" s="15">
        <v>100283</v>
      </c>
      <c r="D34" s="15">
        <v>101531</v>
      </c>
      <c r="E34" s="15">
        <v>100758</v>
      </c>
      <c r="F34" s="15">
        <v>102808</v>
      </c>
      <c r="G34" s="15">
        <v>100737</v>
      </c>
      <c r="H34" s="15">
        <v>97061</v>
      </c>
      <c r="I34" s="15">
        <v>97472</v>
      </c>
      <c r="J34" s="15">
        <v>102930</v>
      </c>
      <c r="K34" s="15">
        <v>104158</v>
      </c>
      <c r="L34" s="15">
        <v>104374</v>
      </c>
      <c r="M34" s="15">
        <v>104118</v>
      </c>
      <c r="N34" s="15">
        <v>101361</v>
      </c>
      <c r="P34" s="16">
        <v>1977</v>
      </c>
      <c r="Q34" s="16">
        <v>6</v>
      </c>
      <c r="R34" s="57">
        <v>86144</v>
      </c>
      <c r="S34" s="57">
        <v>39.4</v>
      </c>
      <c r="V34" s="7"/>
      <c r="X34" s="47"/>
      <c r="Y34" s="47"/>
    </row>
    <row r="35" spans="1:25">
      <c r="A35" s="15">
        <v>1986</v>
      </c>
      <c r="B35" s="15">
        <v>103052</v>
      </c>
      <c r="C35" s="15">
        <v>102066</v>
      </c>
      <c r="D35" s="15">
        <v>103370</v>
      </c>
      <c r="E35" s="15">
        <v>104385</v>
      </c>
      <c r="F35" s="15">
        <v>104944</v>
      </c>
      <c r="G35" s="15">
        <v>103521</v>
      </c>
      <c r="H35" s="15">
        <v>99291</v>
      </c>
      <c r="I35" s="15">
        <v>100082</v>
      </c>
      <c r="J35" s="15">
        <v>105488</v>
      </c>
      <c r="K35" s="15">
        <v>106493</v>
      </c>
      <c r="L35" s="15">
        <v>106787</v>
      </c>
      <c r="M35" s="15">
        <v>106802</v>
      </c>
      <c r="N35" s="15">
        <v>103857</v>
      </c>
      <c r="P35" s="16">
        <v>1977</v>
      </c>
      <c r="Q35" s="16">
        <v>7</v>
      </c>
      <c r="R35" s="57">
        <v>82517</v>
      </c>
      <c r="S35" s="57">
        <v>39.799999999999997</v>
      </c>
      <c r="V35" s="7"/>
      <c r="X35" s="47"/>
      <c r="Y35" s="47"/>
    </row>
    <row r="36" spans="1:25">
      <c r="A36" s="15">
        <v>1987</v>
      </c>
      <c r="B36" s="15">
        <v>105224</v>
      </c>
      <c r="C36" s="15">
        <v>105459</v>
      </c>
      <c r="D36" s="15">
        <v>105816</v>
      </c>
      <c r="E36" s="15">
        <v>104823</v>
      </c>
      <c r="F36" s="15">
        <v>107974</v>
      </c>
      <c r="G36" s="15">
        <v>106338</v>
      </c>
      <c r="H36" s="15">
        <v>103527</v>
      </c>
      <c r="I36" s="15">
        <v>103005</v>
      </c>
      <c r="J36" s="15">
        <v>107223</v>
      </c>
      <c r="K36" s="15">
        <v>109185</v>
      </c>
      <c r="L36" s="15">
        <v>109904</v>
      </c>
      <c r="M36" s="15">
        <v>109885</v>
      </c>
      <c r="N36" s="15">
        <v>106530</v>
      </c>
      <c r="P36" s="16">
        <v>1977</v>
      </c>
      <c r="Q36" s="16">
        <v>8</v>
      </c>
      <c r="R36" s="57">
        <v>82714</v>
      </c>
      <c r="S36" s="57">
        <v>39.700000000000003</v>
      </c>
      <c r="V36" s="7"/>
      <c r="X36" s="47"/>
      <c r="Y36" s="47"/>
    </row>
    <row r="37" spans="1:25">
      <c r="A37" s="15">
        <v>1988</v>
      </c>
      <c r="B37" s="15">
        <v>107636</v>
      </c>
      <c r="C37" s="15">
        <v>108249</v>
      </c>
      <c r="D37" s="15">
        <v>108478</v>
      </c>
      <c r="E37" s="15">
        <v>109536</v>
      </c>
      <c r="F37" s="15">
        <v>110029</v>
      </c>
      <c r="G37" s="15">
        <v>108451</v>
      </c>
      <c r="H37" s="15">
        <v>105405</v>
      </c>
      <c r="I37" s="15">
        <v>104794</v>
      </c>
      <c r="J37" s="15">
        <v>110664</v>
      </c>
      <c r="K37" s="15">
        <v>111631</v>
      </c>
      <c r="L37" s="15">
        <v>112469</v>
      </c>
      <c r="M37" s="15">
        <v>112299</v>
      </c>
      <c r="N37" s="15">
        <v>109137</v>
      </c>
      <c r="P37" s="16">
        <v>1977</v>
      </c>
      <c r="Q37" s="16">
        <v>9</v>
      </c>
      <c r="R37" s="57">
        <v>88118</v>
      </c>
      <c r="S37" s="57">
        <v>39.200000000000003</v>
      </c>
      <c r="V37" s="7"/>
      <c r="X37" s="47"/>
      <c r="Y37" s="47"/>
    </row>
    <row r="38" spans="1:25">
      <c r="A38" s="15">
        <v>1989</v>
      </c>
      <c r="B38" s="15">
        <v>110187</v>
      </c>
      <c r="C38" s="15">
        <v>110140</v>
      </c>
      <c r="D38" s="15">
        <v>111065</v>
      </c>
      <c r="E38" s="15">
        <v>111771</v>
      </c>
      <c r="F38" s="15">
        <v>112461</v>
      </c>
      <c r="G38" s="15">
        <v>110768</v>
      </c>
      <c r="H38" s="15">
        <v>107409</v>
      </c>
      <c r="I38" s="15">
        <v>107153</v>
      </c>
      <c r="J38" s="15">
        <v>112223</v>
      </c>
      <c r="K38" s="15">
        <v>113466</v>
      </c>
      <c r="L38" s="15">
        <v>113652</v>
      </c>
      <c r="M38" s="15">
        <v>113601</v>
      </c>
      <c r="N38" s="15">
        <v>111172</v>
      </c>
      <c r="P38" s="16">
        <v>1977</v>
      </c>
      <c r="Q38" s="16">
        <v>10</v>
      </c>
      <c r="R38" s="57">
        <v>89550</v>
      </c>
      <c r="S38" s="57">
        <v>38.799999999999997</v>
      </c>
      <c r="V38" s="7"/>
      <c r="X38" s="47"/>
      <c r="Y38" s="47"/>
    </row>
    <row r="39" spans="1:25">
      <c r="A39" s="15">
        <v>1990</v>
      </c>
      <c r="B39" s="15">
        <v>111999</v>
      </c>
      <c r="C39" s="15">
        <v>112555</v>
      </c>
      <c r="D39" s="15">
        <v>113196</v>
      </c>
      <c r="E39" s="15">
        <v>111709</v>
      </c>
      <c r="F39" s="15">
        <v>114647</v>
      </c>
      <c r="G39" s="15">
        <v>112592</v>
      </c>
      <c r="H39" s="15">
        <v>109024</v>
      </c>
      <c r="I39" s="15">
        <v>108800</v>
      </c>
      <c r="J39" s="15">
        <v>113943</v>
      </c>
      <c r="K39" s="15">
        <v>114569</v>
      </c>
      <c r="L39" s="15">
        <v>114198</v>
      </c>
      <c r="M39" s="15">
        <v>114370</v>
      </c>
      <c r="N39" s="15">
        <v>112633</v>
      </c>
      <c r="P39" s="16">
        <v>1977</v>
      </c>
      <c r="Q39" s="16">
        <v>11</v>
      </c>
      <c r="R39" s="57">
        <v>90397</v>
      </c>
      <c r="S39" s="57">
        <v>38.299999999999997</v>
      </c>
      <c r="V39" s="7"/>
      <c r="X39" s="47"/>
      <c r="Y39" s="47"/>
    </row>
    <row r="40" spans="1:25">
      <c r="A40" s="15">
        <v>1991</v>
      </c>
      <c r="B40" s="15">
        <v>111151</v>
      </c>
      <c r="C40" s="15">
        <v>111463</v>
      </c>
      <c r="D40" s="15">
        <v>111908</v>
      </c>
      <c r="E40" s="15">
        <v>112995</v>
      </c>
      <c r="F40" s="15">
        <v>112981</v>
      </c>
      <c r="G40" s="15">
        <v>111357</v>
      </c>
      <c r="H40" s="15">
        <v>107729</v>
      </c>
      <c r="I40" s="15">
        <v>107671</v>
      </c>
      <c r="J40" s="15">
        <v>113087</v>
      </c>
      <c r="K40" s="15">
        <v>113982</v>
      </c>
      <c r="L40" s="15">
        <v>114107</v>
      </c>
      <c r="M40" s="15">
        <v>113222</v>
      </c>
      <c r="N40" s="15">
        <v>111803</v>
      </c>
      <c r="P40" s="16">
        <v>1977</v>
      </c>
      <c r="Q40" s="16">
        <v>12</v>
      </c>
      <c r="R40" s="57">
        <v>90363</v>
      </c>
      <c r="S40" s="57">
        <v>38.299999999999997</v>
      </c>
      <c r="V40" s="7"/>
      <c r="X40" s="47"/>
      <c r="Y40" s="47"/>
    </row>
    <row r="41" spans="1:25">
      <c r="A41" s="15">
        <v>1992</v>
      </c>
      <c r="B41" s="15">
        <v>111464</v>
      </c>
      <c r="C41" s="15">
        <v>111612</v>
      </c>
      <c r="D41" s="15">
        <v>112339</v>
      </c>
      <c r="E41" s="15">
        <v>112169</v>
      </c>
      <c r="F41" s="15">
        <v>113837</v>
      </c>
      <c r="G41" s="15">
        <v>112246</v>
      </c>
      <c r="H41" s="15">
        <v>109216</v>
      </c>
      <c r="I41" s="15">
        <v>108476</v>
      </c>
      <c r="J41" s="15">
        <v>112940</v>
      </c>
      <c r="K41" s="15">
        <v>114476</v>
      </c>
      <c r="L41" s="15">
        <v>115107</v>
      </c>
      <c r="M41" s="15">
        <v>114973</v>
      </c>
      <c r="N41" s="15">
        <v>112405</v>
      </c>
      <c r="P41" s="16">
        <v>1978</v>
      </c>
      <c r="Q41" s="16">
        <v>1</v>
      </c>
      <c r="R41" s="57">
        <v>87523</v>
      </c>
      <c r="S41" s="57">
        <v>37.9</v>
      </c>
      <c r="V41" s="7"/>
      <c r="X41" s="47"/>
      <c r="Y41" s="47"/>
    </row>
    <row r="42" spans="1:25">
      <c r="A42" s="15">
        <v>1993</v>
      </c>
      <c r="B42" s="15">
        <v>112378</v>
      </c>
      <c r="C42" s="15">
        <v>113078</v>
      </c>
      <c r="D42" s="15">
        <v>113422</v>
      </c>
      <c r="E42" s="15">
        <v>113026</v>
      </c>
      <c r="F42" s="15">
        <v>115629</v>
      </c>
      <c r="G42" s="15">
        <v>114613</v>
      </c>
      <c r="H42" s="15">
        <v>110459</v>
      </c>
      <c r="I42" s="15">
        <v>110638</v>
      </c>
      <c r="J42" s="15">
        <v>115626</v>
      </c>
      <c r="K42" s="15">
        <v>116410</v>
      </c>
      <c r="L42" s="15">
        <v>117717</v>
      </c>
      <c r="M42" s="15">
        <v>117619</v>
      </c>
      <c r="N42" s="15">
        <v>114218</v>
      </c>
      <c r="P42" s="16">
        <v>1978</v>
      </c>
      <c r="Q42" s="16">
        <v>2</v>
      </c>
      <c r="R42" s="57">
        <v>88235</v>
      </c>
      <c r="S42" s="57">
        <v>38.1</v>
      </c>
      <c r="V42" s="7"/>
      <c r="X42" s="47"/>
      <c r="Y42" s="47"/>
    </row>
    <row r="43" spans="1:25">
      <c r="A43" s="15">
        <v>1994</v>
      </c>
      <c r="B43" s="15">
        <v>114903</v>
      </c>
      <c r="C43" s="15">
        <v>116132</v>
      </c>
      <c r="D43" s="15">
        <v>116621</v>
      </c>
      <c r="E43" s="15">
        <v>117556</v>
      </c>
      <c r="F43" s="15">
        <v>118845</v>
      </c>
      <c r="G43" s="15">
        <v>116380</v>
      </c>
      <c r="H43" s="15">
        <v>113669</v>
      </c>
      <c r="I43" s="15">
        <v>113977</v>
      </c>
      <c r="J43" s="15">
        <v>119144</v>
      </c>
      <c r="K43" s="15">
        <v>120260</v>
      </c>
      <c r="L43" s="15">
        <v>120901</v>
      </c>
      <c r="M43" s="15">
        <v>120900</v>
      </c>
      <c r="N43" s="15">
        <v>117441</v>
      </c>
      <c r="P43" s="16">
        <v>1978</v>
      </c>
      <c r="Q43" s="16">
        <v>3</v>
      </c>
      <c r="R43" s="57">
        <v>89460</v>
      </c>
      <c r="S43" s="57">
        <v>38.700000000000003</v>
      </c>
      <c r="V43" s="7"/>
      <c r="X43" s="47"/>
      <c r="Y43" s="47"/>
    </row>
    <row r="44" spans="1:25">
      <c r="A44" s="15">
        <v>1995</v>
      </c>
      <c r="B44" s="15">
        <v>118065</v>
      </c>
      <c r="C44" s="15">
        <v>119233</v>
      </c>
      <c r="D44" s="15">
        <v>119290</v>
      </c>
      <c r="E44" s="15">
        <v>118927</v>
      </c>
      <c r="F44" s="15">
        <v>120348</v>
      </c>
      <c r="G44" s="15">
        <v>118477</v>
      </c>
      <c r="H44" s="15">
        <v>116239</v>
      </c>
      <c r="I44" s="15">
        <v>115639</v>
      </c>
      <c r="J44" s="15">
        <v>120851</v>
      </c>
      <c r="K44" s="15">
        <v>121577</v>
      </c>
      <c r="L44" s="15">
        <v>121644</v>
      </c>
      <c r="M44" s="15">
        <v>121525</v>
      </c>
      <c r="N44" s="15">
        <v>119318</v>
      </c>
      <c r="P44" s="16">
        <v>1978</v>
      </c>
      <c r="Q44" s="16">
        <v>4</v>
      </c>
      <c r="R44" s="57">
        <v>91255</v>
      </c>
      <c r="S44" s="57">
        <v>38.799999999999997</v>
      </c>
      <c r="V44" s="7"/>
      <c r="X44" s="47"/>
      <c r="Y44" s="47"/>
    </row>
    <row r="45" spans="1:25">
      <c r="A45" s="15">
        <v>1996</v>
      </c>
      <c r="B45" s="15">
        <v>116992</v>
      </c>
      <c r="C45" s="15">
        <v>119955</v>
      </c>
      <c r="D45" s="15">
        <v>120522</v>
      </c>
      <c r="E45" s="15">
        <v>119559</v>
      </c>
      <c r="F45" s="15">
        <v>121965</v>
      </c>
      <c r="G45" s="15">
        <v>120609</v>
      </c>
      <c r="H45" s="15">
        <v>117906</v>
      </c>
      <c r="I45" s="15">
        <v>118357</v>
      </c>
      <c r="J45" s="15">
        <v>123186</v>
      </c>
      <c r="K45" s="15">
        <v>124092</v>
      </c>
      <c r="L45" s="15">
        <v>124439</v>
      </c>
      <c r="M45" s="15">
        <v>123693</v>
      </c>
      <c r="N45" s="15">
        <v>120940</v>
      </c>
      <c r="O45" s="4"/>
      <c r="P45" s="16">
        <v>1978</v>
      </c>
      <c r="Q45" s="16">
        <v>5</v>
      </c>
      <c r="R45" s="57">
        <v>91711</v>
      </c>
      <c r="S45" s="57">
        <v>39</v>
      </c>
      <c r="V45" s="7"/>
      <c r="X45" s="47"/>
      <c r="Y45" s="47"/>
    </row>
    <row r="46" spans="1:25">
      <c r="A46" s="15">
        <v>1997</v>
      </c>
      <c r="B46" s="15">
        <v>121821</v>
      </c>
      <c r="C46" s="15">
        <v>122707</v>
      </c>
      <c r="D46" s="15">
        <v>123771</v>
      </c>
      <c r="E46" s="15">
        <v>124452</v>
      </c>
      <c r="F46" s="15">
        <v>125180</v>
      </c>
      <c r="G46" s="15">
        <v>123599</v>
      </c>
      <c r="H46" s="15">
        <v>119923</v>
      </c>
      <c r="I46" s="15">
        <v>120834</v>
      </c>
      <c r="J46" s="15">
        <v>125411</v>
      </c>
      <c r="K46" s="15">
        <v>126466</v>
      </c>
      <c r="L46" s="15">
        <v>126934</v>
      </c>
      <c r="M46" s="15">
        <v>126937</v>
      </c>
      <c r="N46" s="15">
        <v>124003</v>
      </c>
      <c r="O46" s="4"/>
      <c r="P46" s="16">
        <v>1978</v>
      </c>
      <c r="Q46" s="16">
        <v>6</v>
      </c>
      <c r="R46" s="57">
        <v>90774</v>
      </c>
      <c r="S46" s="57">
        <v>39.700000000000003</v>
      </c>
      <c r="V46" s="7"/>
      <c r="X46" s="47"/>
      <c r="Y46" s="47"/>
    </row>
    <row r="47" spans="1:25">
      <c r="A47" s="15">
        <v>1998</v>
      </c>
      <c r="B47" s="15">
        <v>124632</v>
      </c>
      <c r="C47" s="15">
        <v>125387</v>
      </c>
      <c r="D47" s="15">
        <v>125613</v>
      </c>
      <c r="E47" s="15">
        <v>124898</v>
      </c>
      <c r="F47" s="15">
        <v>127227</v>
      </c>
      <c r="G47" s="15">
        <v>125147</v>
      </c>
      <c r="H47" s="15">
        <v>122521</v>
      </c>
      <c r="I47" s="15">
        <v>122417</v>
      </c>
      <c r="J47" s="15">
        <v>126677</v>
      </c>
      <c r="K47" s="15">
        <v>128129</v>
      </c>
      <c r="L47" s="15">
        <v>128710</v>
      </c>
      <c r="M47" s="15">
        <v>129168</v>
      </c>
      <c r="N47" s="15">
        <v>125877</v>
      </c>
      <c r="O47" s="4"/>
      <c r="P47" s="16">
        <v>1978</v>
      </c>
      <c r="Q47" s="16">
        <v>7</v>
      </c>
      <c r="R47" s="57">
        <v>86328</v>
      </c>
      <c r="S47" s="57">
        <v>39.799999999999997</v>
      </c>
      <c r="V47" s="7"/>
      <c r="X47" s="47"/>
      <c r="Y47" s="47"/>
    </row>
    <row r="48" spans="1:25">
      <c r="A48" s="15">
        <v>1999</v>
      </c>
      <c r="B48" s="15">
        <v>126748</v>
      </c>
      <c r="C48" s="15">
        <v>127572</v>
      </c>
      <c r="D48" s="15">
        <v>127868</v>
      </c>
      <c r="E48" s="15">
        <v>128716</v>
      </c>
      <c r="F48" s="15">
        <v>129162</v>
      </c>
      <c r="G48" s="15">
        <v>127856</v>
      </c>
      <c r="H48" s="15">
        <v>124075</v>
      </c>
      <c r="I48" s="15">
        <v>124238</v>
      </c>
      <c r="J48" s="15">
        <v>128916</v>
      </c>
      <c r="K48" s="15">
        <v>130001</v>
      </c>
      <c r="L48" s="15">
        <v>130808</v>
      </c>
      <c r="M48" s="15">
        <v>131006</v>
      </c>
      <c r="N48" s="15">
        <v>128081</v>
      </c>
      <c r="O48" s="4"/>
      <c r="P48" s="16">
        <v>1978</v>
      </c>
      <c r="Q48" s="16">
        <v>8</v>
      </c>
      <c r="R48" s="57">
        <v>86692</v>
      </c>
      <c r="S48" s="57">
        <v>39.9</v>
      </c>
      <c r="V48" s="7"/>
      <c r="X48" s="47"/>
      <c r="Y48" s="47"/>
    </row>
    <row r="49" spans="1:25">
      <c r="A49" s="15">
        <v>2000</v>
      </c>
      <c r="B49" s="15">
        <v>130360</v>
      </c>
      <c r="C49" s="15">
        <v>131415</v>
      </c>
      <c r="D49" s="15">
        <v>131206</v>
      </c>
      <c r="E49" s="15">
        <v>132877</v>
      </c>
      <c r="F49" s="15">
        <v>132647</v>
      </c>
      <c r="G49" s="15">
        <v>129902</v>
      </c>
      <c r="H49" s="15">
        <v>126975</v>
      </c>
      <c r="I49" s="15">
        <v>127074</v>
      </c>
      <c r="J49" s="15">
        <v>132173</v>
      </c>
      <c r="K49" s="15">
        <v>132972</v>
      </c>
      <c r="L49" s="15">
        <v>133160</v>
      </c>
      <c r="M49" s="15">
        <v>133750</v>
      </c>
      <c r="N49" s="15">
        <v>131209</v>
      </c>
      <c r="O49" s="4"/>
      <c r="P49" s="16">
        <v>1978</v>
      </c>
      <c r="Q49" s="16">
        <v>9</v>
      </c>
      <c r="R49" s="57">
        <v>92086</v>
      </c>
      <c r="S49" s="57">
        <v>39.5</v>
      </c>
      <c r="V49" s="7"/>
      <c r="X49" s="47"/>
      <c r="Y49" s="47"/>
    </row>
    <row r="50" spans="1:25">
      <c r="A50" s="15">
        <v>2001</v>
      </c>
      <c r="B50" s="15">
        <v>131459</v>
      </c>
      <c r="C50" s="15">
        <v>132199</v>
      </c>
      <c r="D50" s="15">
        <v>132271</v>
      </c>
      <c r="E50" s="15">
        <v>131259</v>
      </c>
      <c r="F50" s="15">
        <v>133105</v>
      </c>
      <c r="G50" s="15">
        <v>130068</v>
      </c>
      <c r="H50" s="15">
        <v>127829</v>
      </c>
      <c r="I50" s="15">
        <v>127908</v>
      </c>
      <c r="J50" s="15">
        <v>132199</v>
      </c>
      <c r="K50" s="15">
        <v>132446</v>
      </c>
      <c r="L50" s="15">
        <v>132198</v>
      </c>
      <c r="M50" s="15">
        <v>132688</v>
      </c>
      <c r="N50" s="15">
        <v>131303</v>
      </c>
      <c r="O50" s="4"/>
      <c r="P50" s="16">
        <v>1978</v>
      </c>
      <c r="Q50" s="16">
        <v>10</v>
      </c>
      <c r="R50" s="57">
        <v>93622</v>
      </c>
      <c r="S50" s="57">
        <v>38.9</v>
      </c>
      <c r="V50" s="7"/>
      <c r="X50" s="47"/>
      <c r="Y50" s="47"/>
    </row>
    <row r="51" spans="1:25">
      <c r="A51" s="15">
        <v>2002</v>
      </c>
      <c r="B51" s="15">
        <v>129944</v>
      </c>
      <c r="C51" s="15">
        <v>131386</v>
      </c>
      <c r="D51" s="15">
        <v>130612</v>
      </c>
      <c r="E51" s="15">
        <v>131810</v>
      </c>
      <c r="F51" s="15">
        <v>132448</v>
      </c>
      <c r="G51" s="15">
        <v>129742</v>
      </c>
      <c r="H51" s="15">
        <v>126865</v>
      </c>
      <c r="I51" s="15">
        <v>128356</v>
      </c>
      <c r="J51" s="15">
        <v>132970</v>
      </c>
      <c r="K51" s="15">
        <v>133215</v>
      </c>
      <c r="L51" s="15">
        <v>133130</v>
      </c>
      <c r="M51" s="15">
        <v>132616</v>
      </c>
      <c r="N51" s="15">
        <v>131091</v>
      </c>
      <c r="O51" s="4"/>
      <c r="P51" s="16">
        <v>1978</v>
      </c>
      <c r="Q51" s="16">
        <v>11</v>
      </c>
      <c r="R51" s="57">
        <v>93809</v>
      </c>
      <c r="S51" s="57">
        <v>38.700000000000003</v>
      </c>
      <c r="V51" s="7"/>
      <c r="X51" s="47"/>
      <c r="Y51" s="47"/>
    </row>
    <row r="52" spans="1:25">
      <c r="A52" s="15">
        <v>2003</v>
      </c>
      <c r="B52" s="15">
        <v>131635</v>
      </c>
      <c r="C52" s="15">
        <v>132335</v>
      </c>
      <c r="D52" s="15">
        <v>132155</v>
      </c>
      <c r="E52" s="15">
        <v>133176</v>
      </c>
      <c r="F52" s="15">
        <v>133386</v>
      </c>
      <c r="G52" s="15">
        <v>131132</v>
      </c>
      <c r="H52" s="15">
        <v>127368</v>
      </c>
      <c r="I52" s="15">
        <v>128821</v>
      </c>
      <c r="J52" s="15">
        <v>133410</v>
      </c>
      <c r="K52" s="15">
        <v>134193</v>
      </c>
      <c r="L52" s="15">
        <v>135074</v>
      </c>
      <c r="M52" s="15">
        <v>134515</v>
      </c>
      <c r="N52" s="15">
        <v>132267</v>
      </c>
      <c r="O52" s="4"/>
      <c r="P52" s="16">
        <v>1978</v>
      </c>
      <c r="Q52" s="16">
        <v>12</v>
      </c>
      <c r="R52" s="57">
        <v>94220</v>
      </c>
      <c r="S52" s="57">
        <v>38.9</v>
      </c>
      <c r="V52" s="7"/>
      <c r="X52" s="47"/>
      <c r="Y52" s="47"/>
    </row>
    <row r="53" spans="1:25">
      <c r="A53" s="15">
        <v>2004</v>
      </c>
      <c r="B53" s="15">
        <v>132633</v>
      </c>
      <c r="C53" s="15">
        <v>133259</v>
      </c>
      <c r="D53" s="15">
        <v>133150</v>
      </c>
      <c r="E53" s="15">
        <v>133091</v>
      </c>
      <c r="F53" s="15">
        <v>134827</v>
      </c>
      <c r="G53" s="15">
        <v>132526</v>
      </c>
      <c r="H53" s="15">
        <v>130139</v>
      </c>
      <c r="I53" s="15">
        <v>131174</v>
      </c>
      <c r="J53" s="15">
        <v>135175</v>
      </c>
      <c r="K53" s="15">
        <v>136007</v>
      </c>
      <c r="L53" s="15">
        <v>136692</v>
      </c>
      <c r="M53" s="15">
        <v>136570</v>
      </c>
      <c r="N53" s="15">
        <v>133770</v>
      </c>
      <c r="O53" s="4"/>
      <c r="P53" s="16">
        <v>1979</v>
      </c>
      <c r="Q53" s="16">
        <v>1</v>
      </c>
      <c r="R53" s="57">
        <v>91540</v>
      </c>
      <c r="S53" s="57">
        <v>38.4</v>
      </c>
      <c r="V53" s="7"/>
      <c r="X53" s="47"/>
      <c r="Y53" s="47"/>
    </row>
    <row r="54" spans="1:25">
      <c r="A54" s="15">
        <v>2005</v>
      </c>
      <c r="B54" s="15">
        <v>134084</v>
      </c>
      <c r="C54" s="78">
        <v>134943</v>
      </c>
      <c r="D54" s="15">
        <v>135341</v>
      </c>
      <c r="E54" s="15">
        <v>136941</v>
      </c>
      <c r="F54" s="15">
        <v>137376</v>
      </c>
      <c r="G54" s="15">
        <v>134558</v>
      </c>
      <c r="H54" s="15">
        <v>132777</v>
      </c>
      <c r="I54" s="15">
        <v>133810</v>
      </c>
      <c r="J54" s="15">
        <v>137934</v>
      </c>
      <c r="K54" s="15">
        <v>138932</v>
      </c>
      <c r="L54" s="15">
        <v>138974</v>
      </c>
      <c r="M54" s="15">
        <v>138947</v>
      </c>
      <c r="N54" s="15">
        <v>136218</v>
      </c>
      <c r="O54" s="4"/>
      <c r="P54" s="16">
        <v>1979</v>
      </c>
      <c r="Q54" s="16">
        <v>2</v>
      </c>
      <c r="R54" s="57">
        <v>92001</v>
      </c>
      <c r="S54" s="57">
        <v>38.200000000000003</v>
      </c>
      <c r="V54" s="7"/>
      <c r="X54" s="47"/>
      <c r="Y54" s="47"/>
    </row>
    <row r="55" spans="1:25">
      <c r="A55" s="15">
        <v>2006</v>
      </c>
      <c r="B55" s="15">
        <v>136991</v>
      </c>
      <c r="C55" s="15">
        <v>137762</v>
      </c>
      <c r="D55" s="15">
        <v>137237</v>
      </c>
      <c r="E55" s="15">
        <v>137575</v>
      </c>
      <c r="F55" s="15">
        <v>139629</v>
      </c>
      <c r="G55" s="15">
        <v>137444</v>
      </c>
      <c r="H55" s="15">
        <v>135081</v>
      </c>
      <c r="I55" s="15">
        <v>135833</v>
      </c>
      <c r="J55" s="15">
        <v>140771</v>
      </c>
      <c r="K55" s="15">
        <v>141689</v>
      </c>
      <c r="L55" s="15">
        <v>142191</v>
      </c>
      <c r="M55" s="15">
        <v>141964</v>
      </c>
      <c r="N55" s="15">
        <v>138681</v>
      </c>
      <c r="O55" s="4"/>
      <c r="P55" s="16">
        <v>1979</v>
      </c>
      <c r="Q55" s="16">
        <v>3</v>
      </c>
      <c r="R55" s="57">
        <v>93196</v>
      </c>
      <c r="S55" s="57">
        <v>38.799999999999997</v>
      </c>
      <c r="V55" s="7"/>
      <c r="X55" s="47"/>
      <c r="Y55" s="47"/>
    </row>
    <row r="56" spans="1:25">
      <c r="A56" s="15">
        <v>2007</v>
      </c>
      <c r="B56" s="15">
        <v>139537</v>
      </c>
      <c r="C56" s="15">
        <v>139872</v>
      </c>
      <c r="D56" s="15">
        <v>139938</v>
      </c>
      <c r="E56" s="15">
        <v>139719</v>
      </c>
      <c r="F56" s="15">
        <v>141811</v>
      </c>
      <c r="G56" s="15">
        <v>139033</v>
      </c>
      <c r="H56" s="15">
        <v>136427</v>
      </c>
      <c r="I56" s="15">
        <v>137296</v>
      </c>
      <c r="J56" s="15">
        <v>142371</v>
      </c>
      <c r="K56" s="15">
        <v>142330</v>
      </c>
      <c r="L56" s="15">
        <v>143191</v>
      </c>
      <c r="M56" s="15">
        <v>142406</v>
      </c>
      <c r="N56" s="15">
        <v>140328</v>
      </c>
      <c r="O56" s="4"/>
      <c r="P56" s="16">
        <v>1979</v>
      </c>
      <c r="Q56" s="16">
        <v>4</v>
      </c>
      <c r="R56" s="57">
        <v>91802</v>
      </c>
      <c r="S56" s="57">
        <v>37.4</v>
      </c>
      <c r="V56" s="7"/>
      <c r="X56" s="47"/>
      <c r="Y56" s="47"/>
    </row>
    <row r="57" spans="1:25">
      <c r="A57" s="15">
        <v>2008</v>
      </c>
      <c r="B57" s="15">
        <v>139962</v>
      </c>
      <c r="C57" s="15">
        <v>139966</v>
      </c>
      <c r="D57" s="15">
        <v>140503</v>
      </c>
      <c r="E57" s="15">
        <v>141534</v>
      </c>
      <c r="F57" s="15">
        <v>141577</v>
      </c>
      <c r="G57" s="15">
        <v>139307</v>
      </c>
      <c r="H57" s="15">
        <v>135542</v>
      </c>
      <c r="I57" s="15">
        <v>136865</v>
      </c>
      <c r="J57" s="15">
        <v>141037</v>
      </c>
      <c r="K57" s="15">
        <v>141342</v>
      </c>
      <c r="L57" s="15">
        <v>140793</v>
      </c>
      <c r="M57" s="15">
        <v>139456</v>
      </c>
      <c r="N57" s="15">
        <v>139824</v>
      </c>
      <c r="O57" s="4"/>
      <c r="P57" s="16">
        <v>1979</v>
      </c>
      <c r="Q57" s="16">
        <v>5</v>
      </c>
      <c r="R57" s="57">
        <v>94204</v>
      </c>
      <c r="S57" s="57">
        <v>39.200000000000003</v>
      </c>
      <c r="V57" s="7"/>
      <c r="X57" s="47"/>
      <c r="Y57" s="47"/>
    </row>
    <row r="58" spans="1:25">
      <c r="A58" s="78">
        <v>2009</v>
      </c>
      <c r="B58" s="78">
        <v>136164</v>
      </c>
      <c r="C58" s="78">
        <v>136187</v>
      </c>
      <c r="D58" s="78">
        <v>135567</v>
      </c>
      <c r="E58" s="78">
        <v>135410</v>
      </c>
      <c r="F58" s="78">
        <v>136191</v>
      </c>
      <c r="G58" s="78">
        <v>133747</v>
      </c>
      <c r="H58" s="15">
        <v>130527</v>
      </c>
      <c r="I58" s="15">
        <v>131096</v>
      </c>
      <c r="J58" s="15">
        <v>134247</v>
      </c>
      <c r="K58" s="15">
        <v>134945</v>
      </c>
      <c r="O58" s="4"/>
      <c r="P58" s="16">
        <v>1979</v>
      </c>
      <c r="Q58" s="16">
        <v>6</v>
      </c>
      <c r="R58" s="57">
        <v>92558</v>
      </c>
      <c r="S58" s="57">
        <v>39.5</v>
      </c>
      <c r="V58" s="7"/>
      <c r="X58" s="47"/>
      <c r="Y58" s="47"/>
    </row>
    <row r="59" spans="1:25">
      <c r="H59" s="55"/>
      <c r="O59" s="4"/>
      <c r="P59" s="16">
        <v>1979</v>
      </c>
      <c r="Q59" s="16">
        <v>7</v>
      </c>
      <c r="R59" s="57">
        <v>89064</v>
      </c>
      <c r="S59" s="57">
        <v>39.799999999999997</v>
      </c>
      <c r="V59" s="7"/>
      <c r="X59" s="47"/>
      <c r="Y59" s="47"/>
    </row>
    <row r="60" spans="1:25">
      <c r="P60" s="16">
        <v>1979</v>
      </c>
      <c r="Q60" s="16">
        <v>8</v>
      </c>
      <c r="R60" s="57">
        <v>89360</v>
      </c>
      <c r="S60" s="57">
        <v>39.700000000000003</v>
      </c>
      <c r="V60" s="7"/>
      <c r="X60" s="47"/>
      <c r="Y60" s="47"/>
    </row>
    <row r="61" spans="1:25">
      <c r="P61" s="16">
        <v>1979</v>
      </c>
      <c r="Q61" s="16">
        <v>9</v>
      </c>
      <c r="R61" s="57">
        <v>94868</v>
      </c>
      <c r="S61" s="57">
        <v>39.5</v>
      </c>
      <c r="V61" s="7"/>
      <c r="X61" s="47"/>
      <c r="Y61" s="47"/>
    </row>
    <row r="62" spans="1:25">
      <c r="A62" t="s">
        <v>308</v>
      </c>
      <c r="P62" s="16">
        <v>1979</v>
      </c>
      <c r="Q62" s="16">
        <v>10</v>
      </c>
      <c r="R62" s="57">
        <v>95706</v>
      </c>
      <c r="S62" s="57">
        <v>39</v>
      </c>
      <c r="V62" s="7"/>
      <c r="X62" s="47"/>
      <c r="Y62" s="47"/>
    </row>
    <row r="63" spans="1:25">
      <c r="P63" s="16">
        <v>1979</v>
      </c>
      <c r="Q63" s="16">
        <v>11</v>
      </c>
      <c r="R63" s="57">
        <v>95983</v>
      </c>
      <c r="S63" s="57">
        <v>38.5</v>
      </c>
      <c r="V63" s="7"/>
      <c r="X63" s="47"/>
      <c r="Y63" s="47"/>
    </row>
    <row r="64" spans="1:25">
      <c r="A64" t="s">
        <v>309</v>
      </c>
      <c r="P64" s="16">
        <v>1979</v>
      </c>
      <c r="Q64" s="16">
        <v>12</v>
      </c>
      <c r="R64" s="57">
        <v>96666</v>
      </c>
      <c r="S64" s="57">
        <v>38.799999999999997</v>
      </c>
      <c r="V64" s="7"/>
      <c r="X64" s="47"/>
      <c r="Y64" s="47"/>
    </row>
    <row r="65" spans="1:25">
      <c r="P65" s="16">
        <v>1980</v>
      </c>
      <c r="Q65" s="16">
        <v>1</v>
      </c>
      <c r="R65" s="57">
        <v>93666</v>
      </c>
      <c r="S65" s="57">
        <v>38.299999999999997</v>
      </c>
      <c r="V65" s="7"/>
      <c r="X65" s="47"/>
      <c r="Y65" s="47"/>
    </row>
    <row r="66" spans="1:25">
      <c r="A66" s="16" t="s">
        <v>326</v>
      </c>
      <c r="P66" s="16">
        <v>1980</v>
      </c>
      <c r="Q66" s="16">
        <v>2</v>
      </c>
      <c r="R66" s="57">
        <v>93617</v>
      </c>
      <c r="S66" s="57">
        <v>38.1</v>
      </c>
      <c r="V66" s="7"/>
      <c r="X66" s="47"/>
      <c r="Y66" s="47"/>
    </row>
    <row r="67" spans="1:25">
      <c r="P67" s="16">
        <v>1980</v>
      </c>
      <c r="Q67" s="16">
        <v>3</v>
      </c>
      <c r="R67" s="57">
        <v>94215</v>
      </c>
      <c r="S67" s="57">
        <v>38.4</v>
      </c>
      <c r="V67" s="7"/>
      <c r="X67" s="47"/>
      <c r="Y67" s="47"/>
    </row>
    <row r="68" spans="1:25">
      <c r="A68" t="s">
        <v>0</v>
      </c>
      <c r="P68" s="16">
        <v>1980</v>
      </c>
      <c r="Q68" s="16">
        <v>4</v>
      </c>
      <c r="R68" s="57">
        <v>93113</v>
      </c>
      <c r="S68" s="57">
        <v>38.1</v>
      </c>
      <c r="V68" s="7"/>
      <c r="X68" s="47"/>
      <c r="Y68" s="47"/>
    </row>
    <row r="69" spans="1:25">
      <c r="A69" s="1" t="s">
        <v>327</v>
      </c>
      <c r="P69" s="16">
        <v>1980</v>
      </c>
      <c r="Q69" s="16">
        <v>5</v>
      </c>
      <c r="R69" s="57">
        <v>94360</v>
      </c>
      <c r="S69" s="57">
        <v>38.6</v>
      </c>
      <c r="V69" s="7"/>
      <c r="X69" s="47"/>
      <c r="Y69" s="47"/>
    </row>
    <row r="70" spans="1:25">
      <c r="A70" t="s">
        <v>312</v>
      </c>
      <c r="P70" s="16">
        <v>1980</v>
      </c>
      <c r="Q70" s="16">
        <v>6</v>
      </c>
      <c r="R70" s="57">
        <v>92931</v>
      </c>
      <c r="S70" s="57">
        <v>38.9</v>
      </c>
      <c r="V70" s="7"/>
      <c r="X70" s="47"/>
      <c r="Y70" s="47"/>
    </row>
    <row r="71" spans="1:25">
      <c r="A71" t="s">
        <v>328</v>
      </c>
      <c r="P71" s="16">
        <v>1980</v>
      </c>
      <c r="Q71" s="16">
        <v>7</v>
      </c>
      <c r="R71" s="57">
        <v>88013</v>
      </c>
      <c r="S71" s="57">
        <v>39.1</v>
      </c>
      <c r="V71" s="7"/>
      <c r="X71" s="47"/>
      <c r="Y71" s="47"/>
    </row>
    <row r="72" spans="1:25">
      <c r="A72" t="s">
        <v>314</v>
      </c>
      <c r="P72" s="16">
        <v>1980</v>
      </c>
      <c r="Q72" s="16">
        <v>8</v>
      </c>
      <c r="R72" s="57">
        <v>88846</v>
      </c>
      <c r="S72" s="57">
        <v>39.200000000000003</v>
      </c>
      <c r="V72" s="7"/>
      <c r="X72" s="47"/>
      <c r="Y72" s="47"/>
    </row>
    <row r="73" spans="1:25">
      <c r="A73" t="s">
        <v>315</v>
      </c>
      <c r="P73" s="16">
        <v>1980</v>
      </c>
      <c r="Q73" s="16">
        <v>9</v>
      </c>
      <c r="R73" s="57">
        <v>94451</v>
      </c>
      <c r="S73" s="57">
        <v>38.9</v>
      </c>
      <c r="V73" s="7"/>
      <c r="X73" s="47"/>
      <c r="Y73" s="47"/>
    </row>
    <row r="74" spans="1:25">
      <c r="A74" t="s">
        <v>316</v>
      </c>
      <c r="P74" s="16">
        <v>1980</v>
      </c>
      <c r="Q74" s="16">
        <v>10</v>
      </c>
      <c r="R74" s="57">
        <v>95621</v>
      </c>
      <c r="S74" s="57">
        <v>38.4</v>
      </c>
      <c r="V74" s="7"/>
      <c r="X74" s="47"/>
      <c r="Y74" s="47"/>
    </row>
    <row r="75" spans="1:25">
      <c r="A75" t="s">
        <v>317</v>
      </c>
      <c r="P75" s="16">
        <v>1980</v>
      </c>
      <c r="Q75" s="16">
        <v>11</v>
      </c>
      <c r="R75" s="57">
        <v>96170</v>
      </c>
      <c r="S75" s="57">
        <v>37.9</v>
      </c>
      <c r="V75" s="7"/>
      <c r="X75" s="47"/>
      <c r="Y75" s="47"/>
    </row>
    <row r="76" spans="1:25">
      <c r="A76" t="s">
        <v>318</v>
      </c>
      <c r="P76" s="16">
        <v>1980</v>
      </c>
      <c r="Q76" s="16">
        <v>12</v>
      </c>
      <c r="R76" s="57">
        <v>96058</v>
      </c>
      <c r="S76" s="57">
        <v>38.5</v>
      </c>
      <c r="V76" s="7"/>
      <c r="X76" s="47"/>
      <c r="Y76" s="47"/>
    </row>
    <row r="77" spans="1:25">
      <c r="A77" t="s">
        <v>319</v>
      </c>
      <c r="P77" s="16">
        <v>1981</v>
      </c>
      <c r="Q77" s="16">
        <v>1</v>
      </c>
      <c r="R77" s="57">
        <v>94210</v>
      </c>
      <c r="S77" s="57">
        <v>38.200000000000003</v>
      </c>
      <c r="V77" s="7"/>
      <c r="X77" s="47"/>
      <c r="Y77" s="47"/>
    </row>
    <row r="78" spans="1:25">
      <c r="A78" t="s">
        <v>320</v>
      </c>
      <c r="P78" s="16">
        <v>1981</v>
      </c>
      <c r="Q78" s="16">
        <v>2</v>
      </c>
      <c r="R78" s="57">
        <v>94284</v>
      </c>
      <c r="S78" s="57">
        <v>37.799999999999997</v>
      </c>
      <c r="V78" s="7"/>
      <c r="X78" s="47"/>
      <c r="Y78" s="47"/>
    </row>
    <row r="79" spans="1:25">
      <c r="A79" t="s">
        <v>321</v>
      </c>
      <c r="P79" s="16">
        <v>1981</v>
      </c>
      <c r="Q79" s="16">
        <v>3</v>
      </c>
      <c r="R79" s="57">
        <v>95315</v>
      </c>
      <c r="S79" s="57">
        <v>38.4</v>
      </c>
      <c r="V79" s="7"/>
      <c r="X79" s="47"/>
      <c r="Y79" s="47"/>
    </row>
    <row r="80" spans="1:25">
      <c r="A80" t="s">
        <v>322</v>
      </c>
      <c r="P80" s="16">
        <v>1981</v>
      </c>
      <c r="Q80" s="16">
        <v>4</v>
      </c>
      <c r="R80" s="57">
        <v>94418</v>
      </c>
      <c r="S80" s="57">
        <v>37.200000000000003</v>
      </c>
      <c r="V80" s="7"/>
      <c r="X80" s="47"/>
      <c r="Y80" s="47"/>
    </row>
    <row r="81" spans="1:25">
      <c r="A81" t="s">
        <v>323</v>
      </c>
      <c r="P81" s="16">
        <v>1981</v>
      </c>
      <c r="Q81" s="16">
        <v>5</v>
      </c>
      <c r="R81" s="57">
        <v>96309</v>
      </c>
      <c r="S81" s="57">
        <v>38.5</v>
      </c>
      <c r="V81" s="7"/>
      <c r="X81" s="47"/>
      <c r="Y81" s="47"/>
    </row>
    <row r="82" spans="1:25">
      <c r="P82" s="16">
        <v>1981</v>
      </c>
      <c r="Q82" s="16">
        <v>6</v>
      </c>
      <c r="R82" s="57">
        <v>94530</v>
      </c>
      <c r="S82" s="57">
        <v>38.9</v>
      </c>
      <c r="V82" s="7"/>
      <c r="X82" s="47"/>
      <c r="Y82" s="47"/>
    </row>
    <row r="83" spans="1:25">
      <c r="A83" t="s">
        <v>324</v>
      </c>
      <c r="P83" s="16">
        <v>1981</v>
      </c>
      <c r="Q83" s="16">
        <v>7</v>
      </c>
      <c r="R83" s="57">
        <v>91297</v>
      </c>
      <c r="S83" s="57">
        <v>39.200000000000003</v>
      </c>
      <c r="V83" s="7"/>
      <c r="X83" s="47"/>
      <c r="Y83" s="47"/>
    </row>
    <row r="84" spans="1:25">
      <c r="P84" s="16">
        <v>1981</v>
      </c>
      <c r="Q84" s="16">
        <v>8</v>
      </c>
      <c r="R84" s="57">
        <v>90547</v>
      </c>
      <c r="S84" s="57">
        <v>39.200000000000003</v>
      </c>
      <c r="V84" s="7"/>
      <c r="X84" s="47"/>
      <c r="Y84" s="47"/>
    </row>
    <row r="85" spans="1:25">
      <c r="A85" s="15" t="s">
        <v>1</v>
      </c>
      <c r="B85" s="15" t="s">
        <v>2</v>
      </c>
      <c r="C85" s="15" t="s">
        <v>3</v>
      </c>
      <c r="D85" s="15" t="s">
        <v>4</v>
      </c>
      <c r="E85" s="15" t="s">
        <v>5</v>
      </c>
      <c r="F85" s="15" t="s">
        <v>6</v>
      </c>
      <c r="G85" s="15" t="s">
        <v>7</v>
      </c>
      <c r="H85" s="15" t="s">
        <v>8</v>
      </c>
      <c r="I85" s="15" t="s">
        <v>9</v>
      </c>
      <c r="J85" s="15" t="s">
        <v>10</v>
      </c>
      <c r="K85" s="15" t="s">
        <v>11</v>
      </c>
      <c r="L85" s="15" t="s">
        <v>12</v>
      </c>
      <c r="M85" s="15" t="s">
        <v>13</v>
      </c>
      <c r="N85" s="15" t="s">
        <v>325</v>
      </c>
      <c r="P85" s="16">
        <v>1981</v>
      </c>
      <c r="Q85" s="16">
        <v>9</v>
      </c>
      <c r="R85" s="57">
        <v>94911</v>
      </c>
      <c r="S85" s="57">
        <v>35.9</v>
      </c>
      <c r="V85" s="7"/>
      <c r="X85" s="47"/>
      <c r="Y85" s="47"/>
    </row>
    <row r="86" spans="1:25">
      <c r="A86" s="15">
        <v>1976</v>
      </c>
      <c r="B86" s="15"/>
      <c r="C86" s="15"/>
      <c r="D86" s="15"/>
      <c r="E86" s="15"/>
      <c r="F86" s="15"/>
      <c r="G86" s="15">
        <v>39.200000000000003</v>
      </c>
      <c r="H86" s="15">
        <v>39.6</v>
      </c>
      <c r="I86" s="15">
        <v>39.6</v>
      </c>
      <c r="J86" s="15">
        <v>39.200000000000003</v>
      </c>
      <c r="K86" s="15">
        <v>38.6</v>
      </c>
      <c r="L86" s="15">
        <v>38.4</v>
      </c>
      <c r="M86" s="15">
        <v>38.6</v>
      </c>
      <c r="N86" s="15">
        <v>38.700000000000003</v>
      </c>
      <c r="P86" s="16">
        <v>1981</v>
      </c>
      <c r="Q86" s="16">
        <v>10</v>
      </c>
      <c r="R86" s="57">
        <v>96555</v>
      </c>
      <c r="S86" s="57">
        <v>38</v>
      </c>
      <c r="V86" s="7"/>
      <c r="X86" s="47"/>
      <c r="Y86" s="47"/>
    </row>
    <row r="87" spans="1:25">
      <c r="A87" s="15">
        <v>1977</v>
      </c>
      <c r="B87" s="15">
        <v>37.799999999999997</v>
      </c>
      <c r="C87" s="15">
        <v>38.299999999999997</v>
      </c>
      <c r="D87" s="15">
        <v>38.5</v>
      </c>
      <c r="E87" s="15">
        <v>38.6</v>
      </c>
      <c r="F87" s="15">
        <v>39.1</v>
      </c>
      <c r="G87" s="15">
        <v>39.4</v>
      </c>
      <c r="H87" s="15">
        <v>39.799999999999997</v>
      </c>
      <c r="I87" s="15">
        <v>39.700000000000003</v>
      </c>
      <c r="J87" s="15">
        <v>39.200000000000003</v>
      </c>
      <c r="K87" s="15">
        <v>38.799999999999997</v>
      </c>
      <c r="L87" s="15">
        <v>38.299999999999997</v>
      </c>
      <c r="M87" s="15">
        <v>38.299999999999997</v>
      </c>
      <c r="N87" s="15">
        <v>38.799999999999997</v>
      </c>
      <c r="P87" s="16">
        <v>1981</v>
      </c>
      <c r="Q87" s="16">
        <v>11</v>
      </c>
      <c r="R87" s="57">
        <v>96850</v>
      </c>
      <c r="S87" s="57">
        <v>37.799999999999997</v>
      </c>
      <c r="V87" s="7"/>
      <c r="X87" s="47"/>
      <c r="Y87" s="47"/>
    </row>
    <row r="88" spans="1:25">
      <c r="A88" s="15">
        <v>1978</v>
      </c>
      <c r="B88" s="15">
        <v>37.9</v>
      </c>
      <c r="C88" s="15">
        <v>38.1</v>
      </c>
      <c r="D88" s="15">
        <v>38.700000000000003</v>
      </c>
      <c r="E88" s="15">
        <v>38.799999999999997</v>
      </c>
      <c r="F88" s="15">
        <v>39</v>
      </c>
      <c r="G88" s="15">
        <v>39.700000000000003</v>
      </c>
      <c r="H88" s="15">
        <v>39.799999999999997</v>
      </c>
      <c r="I88" s="15">
        <v>39.9</v>
      </c>
      <c r="J88" s="15">
        <v>39.5</v>
      </c>
      <c r="K88" s="15">
        <v>38.9</v>
      </c>
      <c r="L88" s="15">
        <v>38.700000000000003</v>
      </c>
      <c r="M88" s="15">
        <v>38.9</v>
      </c>
      <c r="N88" s="15">
        <v>39</v>
      </c>
      <c r="P88" s="16">
        <v>1981</v>
      </c>
      <c r="Q88" s="16">
        <v>12</v>
      </c>
      <c r="R88" s="57">
        <v>96066</v>
      </c>
      <c r="S88" s="57">
        <v>38.299999999999997</v>
      </c>
      <c r="V88" s="7"/>
      <c r="X88" s="47"/>
      <c r="Y88" s="47"/>
    </row>
    <row r="89" spans="1:25">
      <c r="A89" s="15">
        <v>1979</v>
      </c>
      <c r="B89" s="15">
        <v>38.4</v>
      </c>
      <c r="C89" s="15">
        <v>38.200000000000003</v>
      </c>
      <c r="D89" s="15">
        <v>38.799999999999997</v>
      </c>
      <c r="E89" s="15">
        <v>37.4</v>
      </c>
      <c r="F89" s="15">
        <v>39.200000000000003</v>
      </c>
      <c r="G89" s="15">
        <v>39.5</v>
      </c>
      <c r="H89" s="15">
        <v>39.799999999999997</v>
      </c>
      <c r="I89" s="15">
        <v>39.700000000000003</v>
      </c>
      <c r="J89" s="15">
        <v>39.5</v>
      </c>
      <c r="K89" s="15">
        <v>39</v>
      </c>
      <c r="L89" s="15">
        <v>38.5</v>
      </c>
      <c r="M89" s="15">
        <v>38.799999999999997</v>
      </c>
      <c r="N89" s="15">
        <v>38.9</v>
      </c>
      <c r="P89" s="16">
        <v>1982</v>
      </c>
      <c r="Q89" s="16">
        <v>1</v>
      </c>
      <c r="R89" s="57">
        <v>92908</v>
      </c>
      <c r="S89" s="57">
        <v>36.4</v>
      </c>
      <c r="V89" s="7"/>
      <c r="X89" s="47"/>
      <c r="Y89" s="47"/>
    </row>
    <row r="90" spans="1:25">
      <c r="A90" s="15">
        <v>1980</v>
      </c>
      <c r="B90" s="15">
        <v>38.299999999999997</v>
      </c>
      <c r="C90" s="15">
        <v>38.1</v>
      </c>
      <c r="D90" s="15">
        <v>38.4</v>
      </c>
      <c r="E90" s="15">
        <v>38.1</v>
      </c>
      <c r="F90" s="15">
        <v>38.6</v>
      </c>
      <c r="G90" s="15">
        <v>38.9</v>
      </c>
      <c r="H90" s="15">
        <v>39.1</v>
      </c>
      <c r="I90" s="15">
        <v>39.200000000000003</v>
      </c>
      <c r="J90" s="15">
        <v>38.9</v>
      </c>
      <c r="K90" s="15">
        <v>38.4</v>
      </c>
      <c r="L90" s="15">
        <v>37.9</v>
      </c>
      <c r="M90" s="15">
        <v>38.5</v>
      </c>
      <c r="N90" s="15">
        <v>38.5</v>
      </c>
      <c r="P90" s="16">
        <v>1982</v>
      </c>
      <c r="Q90" s="16">
        <v>2</v>
      </c>
      <c r="R90" s="57">
        <v>93887</v>
      </c>
      <c r="S90" s="57">
        <v>37.700000000000003</v>
      </c>
      <c r="V90" s="7"/>
      <c r="X90" s="47"/>
      <c r="Y90" s="47"/>
    </row>
    <row r="91" spans="1:25">
      <c r="A91" s="15">
        <v>1981</v>
      </c>
      <c r="B91" s="15">
        <v>38.200000000000003</v>
      </c>
      <c r="C91" s="15">
        <v>37.799999999999997</v>
      </c>
      <c r="D91" s="15">
        <v>38.4</v>
      </c>
      <c r="E91" s="15">
        <v>37.200000000000003</v>
      </c>
      <c r="F91" s="15">
        <v>38.5</v>
      </c>
      <c r="G91" s="15">
        <v>38.9</v>
      </c>
      <c r="H91" s="15">
        <v>39.200000000000003</v>
      </c>
      <c r="I91" s="15">
        <v>39.200000000000003</v>
      </c>
      <c r="J91" s="15">
        <v>35.9</v>
      </c>
      <c r="K91" s="15">
        <v>38</v>
      </c>
      <c r="L91" s="15">
        <v>37.799999999999997</v>
      </c>
      <c r="M91" s="15">
        <v>38.299999999999997</v>
      </c>
      <c r="N91" s="15">
        <v>38.1</v>
      </c>
      <c r="P91" s="16">
        <v>1982</v>
      </c>
      <c r="Q91" s="16">
        <v>3</v>
      </c>
      <c r="R91" s="57">
        <v>94358</v>
      </c>
      <c r="S91" s="57">
        <v>38.1</v>
      </c>
      <c r="V91" s="7"/>
      <c r="X91" s="47"/>
      <c r="Y91" s="47"/>
    </row>
    <row r="92" spans="1:25">
      <c r="A92" s="15">
        <v>1982</v>
      </c>
      <c r="B92" s="15">
        <v>36.4</v>
      </c>
      <c r="C92" s="15">
        <v>37.700000000000003</v>
      </c>
      <c r="D92" s="15">
        <v>38.1</v>
      </c>
      <c r="E92" s="15">
        <v>37.9</v>
      </c>
      <c r="F92" s="15">
        <v>38.200000000000003</v>
      </c>
      <c r="G92" s="15">
        <v>38.5</v>
      </c>
      <c r="H92" s="15">
        <v>38.700000000000003</v>
      </c>
      <c r="I92" s="15">
        <v>38.700000000000003</v>
      </c>
      <c r="J92" s="15">
        <v>38.299999999999997</v>
      </c>
      <c r="K92" s="15">
        <v>37.799999999999997</v>
      </c>
      <c r="L92" s="15">
        <v>37.299999999999997</v>
      </c>
      <c r="M92" s="15">
        <v>38</v>
      </c>
      <c r="N92" s="15">
        <v>38</v>
      </c>
      <c r="P92" s="16">
        <v>1982</v>
      </c>
      <c r="Q92" s="16">
        <v>4</v>
      </c>
      <c r="R92" s="57">
        <v>93587</v>
      </c>
      <c r="S92" s="57">
        <v>37.9</v>
      </c>
      <c r="V92" s="7"/>
      <c r="X92" s="47"/>
      <c r="Y92" s="47"/>
    </row>
    <row r="93" spans="1:25">
      <c r="A93" s="15">
        <v>1983</v>
      </c>
      <c r="B93" s="15">
        <v>37.799999999999997</v>
      </c>
      <c r="C93" s="15">
        <v>37.200000000000003</v>
      </c>
      <c r="D93" s="15">
        <v>37.9</v>
      </c>
      <c r="E93" s="15">
        <v>38.1</v>
      </c>
      <c r="F93" s="15">
        <v>38.299999999999997</v>
      </c>
      <c r="G93" s="15">
        <v>38.799999999999997</v>
      </c>
      <c r="H93" s="15">
        <v>39</v>
      </c>
      <c r="I93" s="15">
        <v>39.1</v>
      </c>
      <c r="J93" s="15">
        <v>38.799999999999997</v>
      </c>
      <c r="K93" s="15">
        <v>38.4</v>
      </c>
      <c r="L93" s="15">
        <v>37.6</v>
      </c>
      <c r="M93" s="15">
        <v>38.5</v>
      </c>
      <c r="N93" s="15">
        <v>38.299999999999997</v>
      </c>
      <c r="P93" s="16">
        <v>1982</v>
      </c>
      <c r="Q93" s="16">
        <v>5</v>
      </c>
      <c r="R93" s="57">
        <v>95878</v>
      </c>
      <c r="S93" s="57">
        <v>38.200000000000003</v>
      </c>
      <c r="V93" s="7"/>
      <c r="X93" s="47"/>
      <c r="Y93" s="47"/>
    </row>
    <row r="94" spans="1:25">
      <c r="A94" s="15">
        <v>1984</v>
      </c>
      <c r="B94" s="15">
        <v>38.200000000000003</v>
      </c>
      <c r="C94" s="15">
        <v>38.200000000000003</v>
      </c>
      <c r="D94" s="15">
        <v>38.4</v>
      </c>
      <c r="E94" s="15">
        <v>38.6</v>
      </c>
      <c r="F94" s="15">
        <v>38.9</v>
      </c>
      <c r="G94" s="15">
        <v>39.299999999999997</v>
      </c>
      <c r="H94" s="15">
        <v>39.4</v>
      </c>
      <c r="I94" s="15">
        <v>39.4</v>
      </c>
      <c r="J94" s="15">
        <v>39.299999999999997</v>
      </c>
      <c r="K94" s="15">
        <v>38.700000000000003</v>
      </c>
      <c r="L94" s="15">
        <v>38.4</v>
      </c>
      <c r="M94" s="15">
        <v>38.700000000000003</v>
      </c>
      <c r="N94" s="15">
        <v>38.799999999999997</v>
      </c>
      <c r="P94" s="16">
        <v>1982</v>
      </c>
      <c r="Q94" s="16">
        <v>6</v>
      </c>
      <c r="R94" s="57">
        <v>94309</v>
      </c>
      <c r="S94" s="57">
        <v>38.5</v>
      </c>
      <c r="V94" s="7"/>
      <c r="X94" s="47"/>
      <c r="Y94" s="47"/>
    </row>
    <row r="95" spans="1:25">
      <c r="A95" s="15">
        <v>1985</v>
      </c>
      <c r="B95" s="15">
        <v>38.6</v>
      </c>
      <c r="C95" s="15">
        <v>38.1</v>
      </c>
      <c r="D95" s="15">
        <v>38.9</v>
      </c>
      <c r="E95" s="15">
        <v>38.799999999999997</v>
      </c>
      <c r="F95" s="15">
        <v>39.299999999999997</v>
      </c>
      <c r="G95" s="15">
        <v>39.5</v>
      </c>
      <c r="H95" s="15">
        <v>39.5</v>
      </c>
      <c r="I95" s="15">
        <v>39.6</v>
      </c>
      <c r="J95" s="15">
        <v>39.5</v>
      </c>
      <c r="K95" s="15">
        <v>39.200000000000003</v>
      </c>
      <c r="L95" s="15">
        <v>38.6</v>
      </c>
      <c r="M95" s="15">
        <v>38.9</v>
      </c>
      <c r="N95" s="15">
        <v>39</v>
      </c>
      <c r="P95" s="16">
        <v>1982</v>
      </c>
      <c r="Q95" s="16">
        <v>7</v>
      </c>
      <c r="R95" s="57">
        <v>89882</v>
      </c>
      <c r="S95" s="57">
        <v>38.700000000000003</v>
      </c>
      <c r="V95" s="7"/>
      <c r="X95" s="47"/>
      <c r="Y95" s="47"/>
    </row>
    <row r="96" spans="1:25">
      <c r="A96" s="15">
        <v>1986</v>
      </c>
      <c r="B96" s="15">
        <v>38.9</v>
      </c>
      <c r="C96" s="15">
        <v>38.299999999999997</v>
      </c>
      <c r="D96" s="15">
        <v>38.9</v>
      </c>
      <c r="E96" s="15">
        <v>39</v>
      </c>
      <c r="F96" s="15">
        <v>39.1</v>
      </c>
      <c r="G96" s="15">
        <v>39.5</v>
      </c>
      <c r="H96" s="15">
        <v>39.5</v>
      </c>
      <c r="I96" s="15">
        <v>39.799999999999997</v>
      </c>
      <c r="J96" s="15">
        <v>39.5</v>
      </c>
      <c r="K96" s="15">
        <v>39</v>
      </c>
      <c r="L96" s="15">
        <v>38.6</v>
      </c>
      <c r="M96" s="15">
        <v>39.200000000000003</v>
      </c>
      <c r="N96" s="15">
        <v>39.1</v>
      </c>
      <c r="P96" s="16">
        <v>1982</v>
      </c>
      <c r="Q96" s="16">
        <v>8</v>
      </c>
      <c r="R96" s="57">
        <v>89793</v>
      </c>
      <c r="S96" s="57">
        <v>38.700000000000003</v>
      </c>
      <c r="V96" s="7"/>
      <c r="X96" s="47"/>
      <c r="Y96" s="47"/>
    </row>
    <row r="97" spans="1:25">
      <c r="A97" s="15">
        <v>1987</v>
      </c>
      <c r="B97" s="15">
        <v>38.799999999999997</v>
      </c>
      <c r="C97" s="15">
        <v>38.799999999999997</v>
      </c>
      <c r="D97" s="15">
        <v>39.1</v>
      </c>
      <c r="E97" s="15">
        <v>38.200000000000003</v>
      </c>
      <c r="F97" s="15">
        <v>39.4</v>
      </c>
      <c r="G97" s="15">
        <v>39.6</v>
      </c>
      <c r="H97" s="15">
        <v>39.9</v>
      </c>
      <c r="I97" s="15">
        <v>39.9</v>
      </c>
      <c r="J97" s="15">
        <v>37.1</v>
      </c>
      <c r="K97" s="15">
        <v>39.1</v>
      </c>
      <c r="L97" s="15">
        <v>38.700000000000003</v>
      </c>
      <c r="M97" s="15">
        <v>39.299999999999997</v>
      </c>
      <c r="N97" s="15">
        <v>39</v>
      </c>
      <c r="P97" s="16">
        <v>1982</v>
      </c>
      <c r="Q97" s="16">
        <v>9</v>
      </c>
      <c r="R97" s="57">
        <v>94929</v>
      </c>
      <c r="S97" s="57">
        <v>38.299999999999997</v>
      </c>
      <c r="V97" s="7"/>
      <c r="X97" s="47"/>
      <c r="Y97" s="47"/>
    </row>
    <row r="98" spans="1:25">
      <c r="A98" s="15">
        <v>1988</v>
      </c>
      <c r="B98" s="15">
        <v>38.9</v>
      </c>
      <c r="C98" s="15">
        <v>38.799999999999997</v>
      </c>
      <c r="D98" s="15">
        <v>39.299999999999997</v>
      </c>
      <c r="E98" s="15">
        <v>39.5</v>
      </c>
      <c r="F98" s="15">
        <v>39.700000000000003</v>
      </c>
      <c r="G98" s="15">
        <v>39.9</v>
      </c>
      <c r="H98" s="15">
        <v>39.9</v>
      </c>
      <c r="I98" s="15">
        <v>39.9</v>
      </c>
      <c r="J98" s="15">
        <v>39.700000000000003</v>
      </c>
      <c r="K98" s="15">
        <v>39.4</v>
      </c>
      <c r="L98" s="15">
        <v>38.700000000000003</v>
      </c>
      <c r="M98" s="15">
        <v>39.299999999999997</v>
      </c>
      <c r="N98" s="15">
        <v>39.4</v>
      </c>
      <c r="P98" s="16">
        <v>1982</v>
      </c>
      <c r="Q98" s="16">
        <v>10</v>
      </c>
      <c r="R98" s="57">
        <v>95366</v>
      </c>
      <c r="S98" s="57">
        <v>37.799999999999997</v>
      </c>
      <c r="V98" s="7"/>
      <c r="X98" s="47"/>
      <c r="Y98" s="47"/>
    </row>
    <row r="99" spans="1:25">
      <c r="A99" s="15">
        <v>1989</v>
      </c>
      <c r="B99" s="15">
        <v>39.1</v>
      </c>
      <c r="C99" s="15">
        <v>38.9</v>
      </c>
      <c r="D99" s="15">
        <v>39.299999999999997</v>
      </c>
      <c r="E99" s="15">
        <v>39.299999999999997</v>
      </c>
      <c r="F99" s="15">
        <v>39.700000000000003</v>
      </c>
      <c r="G99" s="15">
        <v>39.799999999999997</v>
      </c>
      <c r="H99" s="15">
        <v>40</v>
      </c>
      <c r="I99" s="15">
        <v>40.1</v>
      </c>
      <c r="J99" s="15">
        <v>40</v>
      </c>
      <c r="K99" s="15">
        <v>39.5</v>
      </c>
      <c r="L99" s="15">
        <v>39.5</v>
      </c>
      <c r="M99" s="15">
        <v>39.5</v>
      </c>
      <c r="N99" s="15">
        <v>39.6</v>
      </c>
      <c r="P99" s="16">
        <v>1982</v>
      </c>
      <c r="Q99" s="16">
        <v>11</v>
      </c>
      <c r="R99" s="57">
        <v>95661</v>
      </c>
      <c r="S99" s="57">
        <v>37.299999999999997</v>
      </c>
      <c r="V99" s="7"/>
      <c r="X99" s="47"/>
      <c r="Y99" s="47"/>
    </row>
    <row r="100" spans="1:25">
      <c r="A100" s="15">
        <v>1990</v>
      </c>
      <c r="B100" s="15">
        <v>39.200000000000003</v>
      </c>
      <c r="C100" s="15">
        <v>39</v>
      </c>
      <c r="D100" s="15">
        <v>39.299999999999997</v>
      </c>
      <c r="E100" s="15">
        <v>38.5</v>
      </c>
      <c r="F100" s="15">
        <v>39.5</v>
      </c>
      <c r="G100" s="15">
        <v>39.9</v>
      </c>
      <c r="H100" s="15">
        <v>39.9</v>
      </c>
      <c r="I100" s="15">
        <v>40</v>
      </c>
      <c r="J100" s="15">
        <v>39.9</v>
      </c>
      <c r="K100" s="15">
        <v>39.299999999999997</v>
      </c>
      <c r="L100" s="15">
        <v>38.9</v>
      </c>
      <c r="M100" s="15">
        <v>39.299999999999997</v>
      </c>
      <c r="N100" s="15">
        <v>39.4</v>
      </c>
      <c r="P100" s="16">
        <v>1982</v>
      </c>
      <c r="Q100" s="16">
        <v>12</v>
      </c>
      <c r="R100" s="57">
        <v>95216</v>
      </c>
      <c r="S100" s="57">
        <v>38</v>
      </c>
      <c r="V100" s="7"/>
      <c r="X100" s="47"/>
      <c r="Y100" s="47"/>
    </row>
    <row r="101" spans="1:25">
      <c r="A101" s="15">
        <v>1991</v>
      </c>
      <c r="B101" s="15">
        <v>38.9</v>
      </c>
      <c r="C101" s="15">
        <v>38.799999999999997</v>
      </c>
      <c r="D101" s="15">
        <v>39</v>
      </c>
      <c r="E101" s="15">
        <v>39.1</v>
      </c>
      <c r="F101" s="15">
        <v>39.4</v>
      </c>
      <c r="G101" s="15">
        <v>39.5</v>
      </c>
      <c r="H101" s="15">
        <v>39.6</v>
      </c>
      <c r="I101" s="15">
        <v>39.700000000000003</v>
      </c>
      <c r="J101" s="15">
        <v>39.5</v>
      </c>
      <c r="K101" s="15">
        <v>39.5</v>
      </c>
      <c r="L101" s="15">
        <v>38.6</v>
      </c>
      <c r="M101" s="15">
        <v>39</v>
      </c>
      <c r="N101" s="15">
        <v>39.200000000000003</v>
      </c>
      <c r="P101" s="16">
        <v>1983</v>
      </c>
      <c r="Q101" s="16">
        <v>1</v>
      </c>
      <c r="R101" s="57">
        <v>93434</v>
      </c>
      <c r="S101" s="57">
        <v>37.799999999999997</v>
      </c>
      <c r="V101" s="7"/>
      <c r="X101" s="47"/>
      <c r="Y101" s="47"/>
    </row>
    <row r="102" spans="1:25">
      <c r="A102" s="15">
        <v>1992</v>
      </c>
      <c r="B102" s="15">
        <v>38.9</v>
      </c>
      <c r="C102" s="15">
        <v>38.9</v>
      </c>
      <c r="D102" s="15">
        <v>39.200000000000003</v>
      </c>
      <c r="E102" s="15">
        <v>38.299999999999997</v>
      </c>
      <c r="F102" s="15">
        <v>39.5</v>
      </c>
      <c r="G102" s="15">
        <v>39.6</v>
      </c>
      <c r="H102" s="15">
        <v>39.700000000000003</v>
      </c>
      <c r="I102" s="15">
        <v>39.6</v>
      </c>
      <c r="J102" s="15">
        <v>36.6</v>
      </c>
      <c r="K102" s="15">
        <v>39.1</v>
      </c>
      <c r="L102" s="15">
        <v>38.799999999999997</v>
      </c>
      <c r="M102" s="15">
        <v>39.200000000000003</v>
      </c>
      <c r="N102" s="15">
        <v>38.9</v>
      </c>
      <c r="P102" s="16">
        <v>1983</v>
      </c>
      <c r="Q102" s="16">
        <v>2</v>
      </c>
      <c r="R102" s="57">
        <v>93137</v>
      </c>
      <c r="S102" s="57">
        <v>37.200000000000003</v>
      </c>
      <c r="V102" s="7"/>
      <c r="X102" s="47"/>
      <c r="Y102" s="47"/>
    </row>
    <row r="103" spans="1:25">
      <c r="A103" s="15">
        <v>1993</v>
      </c>
      <c r="B103" s="15">
        <v>38.9</v>
      </c>
      <c r="C103" s="15">
        <v>38.9</v>
      </c>
      <c r="D103" s="15">
        <v>39.200000000000003</v>
      </c>
      <c r="E103" s="15">
        <v>39.200000000000003</v>
      </c>
      <c r="F103" s="15">
        <v>39.6</v>
      </c>
      <c r="G103" s="15">
        <v>39.700000000000003</v>
      </c>
      <c r="H103" s="15">
        <v>39.799999999999997</v>
      </c>
      <c r="I103" s="15">
        <v>39.9</v>
      </c>
      <c r="J103" s="15">
        <v>39.799999999999997</v>
      </c>
      <c r="K103" s="15">
        <v>39.4</v>
      </c>
      <c r="L103" s="15">
        <v>39</v>
      </c>
      <c r="M103" s="15">
        <v>39.5</v>
      </c>
      <c r="N103" s="15">
        <v>39.4</v>
      </c>
      <c r="P103" s="16">
        <v>1983</v>
      </c>
      <c r="Q103" s="16">
        <v>3</v>
      </c>
      <c r="R103" s="57">
        <v>93956</v>
      </c>
      <c r="S103" s="57">
        <v>37.9</v>
      </c>
      <c r="V103" s="7"/>
      <c r="X103" s="47"/>
      <c r="Y103" s="47"/>
    </row>
    <row r="104" spans="1:25">
      <c r="A104" s="15">
        <v>1994</v>
      </c>
      <c r="B104" s="15">
        <v>38.6</v>
      </c>
      <c r="C104" s="15">
        <v>38</v>
      </c>
      <c r="D104" s="15">
        <v>39.1</v>
      </c>
      <c r="E104" s="15">
        <v>39.4</v>
      </c>
      <c r="F104" s="15">
        <v>39.5</v>
      </c>
      <c r="G104" s="15">
        <v>39.700000000000003</v>
      </c>
      <c r="H104" s="15">
        <v>39.700000000000003</v>
      </c>
      <c r="I104" s="15">
        <v>39.700000000000003</v>
      </c>
      <c r="J104" s="15">
        <v>39.700000000000003</v>
      </c>
      <c r="K104" s="15">
        <v>39.200000000000003</v>
      </c>
      <c r="L104" s="15">
        <v>38.5</v>
      </c>
      <c r="M104" s="15">
        <v>39.200000000000003</v>
      </c>
      <c r="N104" s="15">
        <v>39.200000000000003</v>
      </c>
      <c r="P104" s="16">
        <v>1983</v>
      </c>
      <c r="Q104" s="16">
        <v>4</v>
      </c>
      <c r="R104" s="57">
        <v>95064</v>
      </c>
      <c r="S104" s="57">
        <v>38.1</v>
      </c>
      <c r="V104" s="7"/>
      <c r="X104" s="47"/>
      <c r="Y104" s="47"/>
    </row>
    <row r="105" spans="1:25">
      <c r="A105" s="15">
        <v>1995</v>
      </c>
      <c r="B105" s="15">
        <v>38.9</v>
      </c>
      <c r="C105" s="15">
        <v>38.799999999999997</v>
      </c>
      <c r="D105" s="15">
        <v>39.1</v>
      </c>
      <c r="E105" s="15">
        <v>38.200000000000003</v>
      </c>
      <c r="F105" s="15">
        <v>39.4</v>
      </c>
      <c r="G105" s="15">
        <v>39.700000000000003</v>
      </c>
      <c r="H105" s="15">
        <v>39.700000000000003</v>
      </c>
      <c r="I105" s="15">
        <v>39.700000000000003</v>
      </c>
      <c r="J105" s="15">
        <v>39.700000000000003</v>
      </c>
      <c r="K105" s="15">
        <v>39.299999999999997</v>
      </c>
      <c r="L105" s="15">
        <v>39.299999999999997</v>
      </c>
      <c r="M105" s="15">
        <v>39.200000000000003</v>
      </c>
      <c r="N105" s="15">
        <v>39.299999999999997</v>
      </c>
      <c r="P105" s="16">
        <v>1983</v>
      </c>
      <c r="Q105" s="16">
        <v>5</v>
      </c>
      <c r="R105" s="57">
        <v>95592</v>
      </c>
      <c r="S105" s="57">
        <v>38.299999999999997</v>
      </c>
      <c r="V105" s="7"/>
      <c r="X105" s="47"/>
      <c r="Y105" s="47"/>
    </row>
    <row r="106" spans="1:25">
      <c r="A106" s="15">
        <v>1996</v>
      </c>
      <c r="B106" s="15">
        <v>37.4</v>
      </c>
      <c r="C106" s="15">
        <v>39.1</v>
      </c>
      <c r="D106" s="15">
        <v>39.1</v>
      </c>
      <c r="E106" s="15">
        <v>39</v>
      </c>
      <c r="F106" s="15">
        <v>39.6</v>
      </c>
      <c r="G106" s="15">
        <v>39.700000000000003</v>
      </c>
      <c r="H106" s="15">
        <v>39.6</v>
      </c>
      <c r="I106" s="15">
        <v>39.799999999999997</v>
      </c>
      <c r="J106" s="15">
        <v>39.799999999999997</v>
      </c>
      <c r="K106" s="15">
        <v>39.799999999999997</v>
      </c>
      <c r="L106" s="15">
        <v>39.1</v>
      </c>
      <c r="M106" s="15">
        <v>39.299999999999997</v>
      </c>
      <c r="N106" s="15">
        <v>39.299999999999997</v>
      </c>
      <c r="P106" s="16">
        <v>1983</v>
      </c>
      <c r="Q106" s="16">
        <v>6</v>
      </c>
      <c r="R106" s="57">
        <v>94269</v>
      </c>
      <c r="S106" s="57">
        <v>38.799999999999997</v>
      </c>
      <c r="V106" s="7"/>
      <c r="X106" s="47"/>
      <c r="Y106" s="47"/>
    </row>
    <row r="107" spans="1:25">
      <c r="A107" s="15">
        <v>1997</v>
      </c>
      <c r="B107" s="15">
        <v>38.700000000000003</v>
      </c>
      <c r="C107" s="15">
        <v>39</v>
      </c>
      <c r="D107" s="15">
        <v>39.299999999999997</v>
      </c>
      <c r="E107" s="15">
        <v>39.5</v>
      </c>
      <c r="F107" s="15">
        <v>39.799999999999997</v>
      </c>
      <c r="G107" s="15">
        <v>39.799999999999997</v>
      </c>
      <c r="H107" s="15">
        <v>39.700000000000003</v>
      </c>
      <c r="I107" s="15">
        <v>39.9</v>
      </c>
      <c r="J107" s="15">
        <v>40</v>
      </c>
      <c r="K107" s="15">
        <v>39.4</v>
      </c>
      <c r="L107" s="15">
        <v>39</v>
      </c>
      <c r="M107" s="15">
        <v>39.5</v>
      </c>
      <c r="N107" s="15">
        <v>39.5</v>
      </c>
      <c r="P107" s="16">
        <v>1983</v>
      </c>
      <c r="Q107" s="16">
        <v>7</v>
      </c>
      <c r="R107" s="57">
        <v>91750</v>
      </c>
      <c r="S107" s="57">
        <v>39</v>
      </c>
      <c r="V107" s="7"/>
      <c r="X107" s="47"/>
      <c r="Y107" s="47"/>
    </row>
    <row r="108" spans="1:25">
      <c r="A108" s="15">
        <v>1998</v>
      </c>
      <c r="B108" s="15">
        <v>39.200000000000003</v>
      </c>
      <c r="C108" s="15">
        <v>39.200000000000003</v>
      </c>
      <c r="D108" s="15">
        <v>39.299999999999997</v>
      </c>
      <c r="E108" s="15">
        <v>39.4</v>
      </c>
      <c r="F108" s="15">
        <v>39.799999999999997</v>
      </c>
      <c r="G108" s="15">
        <v>39.700000000000003</v>
      </c>
      <c r="H108" s="15">
        <v>39.9</v>
      </c>
      <c r="I108" s="15">
        <v>39.9</v>
      </c>
      <c r="J108" s="15">
        <v>36.799999999999997</v>
      </c>
      <c r="K108" s="15">
        <v>39.5</v>
      </c>
      <c r="L108" s="15">
        <v>39.1</v>
      </c>
      <c r="M108" s="15">
        <v>39.799999999999997</v>
      </c>
      <c r="N108" s="15">
        <v>39.299999999999997</v>
      </c>
      <c r="P108" s="16">
        <v>1983</v>
      </c>
      <c r="Q108" s="16">
        <v>8</v>
      </c>
      <c r="R108" s="57">
        <v>91326</v>
      </c>
      <c r="S108" s="57">
        <v>39.1</v>
      </c>
      <c r="V108" s="7"/>
      <c r="X108" s="47"/>
      <c r="Y108" s="47"/>
    </row>
    <row r="109" spans="1:25">
      <c r="A109" s="15">
        <v>1999</v>
      </c>
      <c r="B109" s="15">
        <v>39.1</v>
      </c>
      <c r="C109" s="15">
        <v>39.299999999999997</v>
      </c>
      <c r="D109" s="15">
        <v>39.4</v>
      </c>
      <c r="E109" s="15">
        <v>39.6</v>
      </c>
      <c r="F109" s="15">
        <v>39.700000000000003</v>
      </c>
      <c r="G109" s="15">
        <v>39.9</v>
      </c>
      <c r="H109" s="15">
        <v>39.799999999999997</v>
      </c>
      <c r="I109" s="15">
        <v>39.9</v>
      </c>
      <c r="J109" s="15">
        <v>39.5</v>
      </c>
      <c r="K109" s="15">
        <v>39.6</v>
      </c>
      <c r="L109" s="15">
        <v>39.200000000000003</v>
      </c>
      <c r="M109" s="15">
        <v>39.799999999999997</v>
      </c>
      <c r="N109" s="15">
        <v>39.6</v>
      </c>
      <c r="P109" s="16">
        <v>1983</v>
      </c>
      <c r="Q109" s="16">
        <v>9</v>
      </c>
      <c r="R109" s="57">
        <v>97663</v>
      </c>
      <c r="S109" s="57">
        <v>38.799999999999997</v>
      </c>
      <c r="V109" s="7"/>
      <c r="X109" s="47"/>
      <c r="Y109" s="47"/>
    </row>
    <row r="110" spans="1:25">
      <c r="A110" s="15">
        <v>2000</v>
      </c>
      <c r="B110" s="15">
        <v>39.299999999999997</v>
      </c>
      <c r="C110" s="15">
        <v>39.6</v>
      </c>
      <c r="D110" s="15">
        <v>39.6</v>
      </c>
      <c r="E110" s="15">
        <v>39.799999999999997</v>
      </c>
      <c r="F110" s="15">
        <v>39.9</v>
      </c>
      <c r="G110" s="15">
        <v>39.9</v>
      </c>
      <c r="H110" s="15">
        <v>40</v>
      </c>
      <c r="I110" s="15">
        <v>40</v>
      </c>
      <c r="J110" s="15">
        <v>40.1</v>
      </c>
      <c r="K110" s="15">
        <v>39.5</v>
      </c>
      <c r="L110" s="15">
        <v>39.5</v>
      </c>
      <c r="M110" s="15">
        <v>39.5</v>
      </c>
      <c r="N110" s="15">
        <v>39.700000000000003</v>
      </c>
      <c r="P110" s="16">
        <v>1983</v>
      </c>
      <c r="Q110" s="16">
        <v>10</v>
      </c>
      <c r="R110" s="57">
        <v>98289</v>
      </c>
      <c r="S110" s="57">
        <v>38.4</v>
      </c>
      <c r="V110" s="7"/>
      <c r="X110" s="47"/>
      <c r="Y110" s="47"/>
    </row>
    <row r="111" spans="1:25">
      <c r="A111" s="15">
        <v>2001</v>
      </c>
      <c r="B111" s="15">
        <v>39.200000000000003</v>
      </c>
      <c r="C111" s="15">
        <v>39.1</v>
      </c>
      <c r="D111" s="15">
        <v>39.299999999999997</v>
      </c>
      <c r="E111" s="15">
        <v>38.700000000000003</v>
      </c>
      <c r="F111" s="15">
        <v>39.700000000000003</v>
      </c>
      <c r="G111" s="15">
        <v>39.700000000000003</v>
      </c>
      <c r="H111" s="15">
        <v>39.6</v>
      </c>
      <c r="I111" s="15">
        <v>39.6</v>
      </c>
      <c r="J111" s="15">
        <v>39</v>
      </c>
      <c r="K111" s="15">
        <v>39</v>
      </c>
      <c r="L111" s="15">
        <v>38.799999999999997</v>
      </c>
      <c r="M111" s="15">
        <v>39.200000000000003</v>
      </c>
      <c r="N111" s="15">
        <v>39.200000000000003</v>
      </c>
      <c r="P111" s="16">
        <v>1983</v>
      </c>
      <c r="Q111" s="16">
        <v>11</v>
      </c>
      <c r="R111" s="57">
        <v>99379</v>
      </c>
      <c r="S111" s="57">
        <v>37.6</v>
      </c>
      <c r="V111" s="7"/>
      <c r="X111" s="47"/>
      <c r="Y111" s="47"/>
    </row>
    <row r="112" spans="1:25">
      <c r="A112" s="15">
        <v>2002</v>
      </c>
      <c r="B112" s="15">
        <v>39.1</v>
      </c>
      <c r="C112" s="15">
        <v>38.799999999999997</v>
      </c>
      <c r="D112" s="15">
        <v>39.1</v>
      </c>
      <c r="E112" s="15">
        <v>39.299999999999997</v>
      </c>
      <c r="F112" s="15">
        <v>39.4</v>
      </c>
      <c r="G112" s="15">
        <v>39.4</v>
      </c>
      <c r="H112" s="15">
        <v>39.200000000000003</v>
      </c>
      <c r="I112" s="15">
        <v>39.4</v>
      </c>
      <c r="J112" s="15">
        <v>39.4</v>
      </c>
      <c r="K112" s="15">
        <v>39.299999999999997</v>
      </c>
      <c r="L112" s="15">
        <v>38.799999999999997</v>
      </c>
      <c r="M112" s="15">
        <v>38.700000000000003</v>
      </c>
      <c r="N112" s="15">
        <v>39.200000000000003</v>
      </c>
      <c r="P112" s="16">
        <v>1983</v>
      </c>
      <c r="Q112" s="16">
        <v>12</v>
      </c>
      <c r="R112" s="57">
        <v>99383</v>
      </c>
      <c r="S112" s="57">
        <v>38.5</v>
      </c>
      <c r="V112" s="7"/>
      <c r="X112" s="47"/>
      <c r="Y112" s="47"/>
    </row>
    <row r="113" spans="1:25">
      <c r="A113" s="15">
        <v>2003</v>
      </c>
      <c r="B113" s="15">
        <v>38.799999999999997</v>
      </c>
      <c r="C113" s="15">
        <v>38.700000000000003</v>
      </c>
      <c r="D113" s="15">
        <v>39</v>
      </c>
      <c r="E113" s="15">
        <v>39</v>
      </c>
      <c r="F113" s="15">
        <v>39.200000000000003</v>
      </c>
      <c r="G113" s="15">
        <v>39.200000000000003</v>
      </c>
      <c r="H113" s="15">
        <v>39.1</v>
      </c>
      <c r="I113" s="15">
        <v>39.200000000000003</v>
      </c>
      <c r="J113" s="15">
        <v>39.4</v>
      </c>
      <c r="K113" s="15">
        <v>39</v>
      </c>
      <c r="L113" s="15">
        <v>38.700000000000003</v>
      </c>
      <c r="M113" s="15">
        <v>39</v>
      </c>
      <c r="N113" s="15">
        <v>39</v>
      </c>
      <c r="P113" s="16">
        <v>1984</v>
      </c>
      <c r="Q113" s="16">
        <v>1</v>
      </c>
      <c r="R113" s="57">
        <v>97293</v>
      </c>
      <c r="S113" s="57">
        <v>38.200000000000003</v>
      </c>
      <c r="V113" s="7"/>
      <c r="X113" s="47"/>
      <c r="Y113" s="47"/>
    </row>
    <row r="114" spans="1:25">
      <c r="A114" s="15">
        <v>2004</v>
      </c>
      <c r="B114" s="15">
        <v>38.9</v>
      </c>
      <c r="C114" s="15">
        <v>38.9</v>
      </c>
      <c r="D114" s="15">
        <v>39.1</v>
      </c>
      <c r="E114" s="15">
        <v>39</v>
      </c>
      <c r="F114" s="15">
        <v>39.299999999999997</v>
      </c>
      <c r="G114" s="15">
        <v>39.1</v>
      </c>
      <c r="H114" s="15">
        <v>39.1</v>
      </c>
      <c r="I114" s="15">
        <v>39.200000000000003</v>
      </c>
      <c r="J114" s="15">
        <v>39.200000000000003</v>
      </c>
      <c r="K114" s="15">
        <v>39</v>
      </c>
      <c r="L114" s="15">
        <v>38.700000000000003</v>
      </c>
      <c r="M114" s="15">
        <v>39.200000000000003</v>
      </c>
      <c r="N114" s="15">
        <v>39</v>
      </c>
      <c r="P114" s="16">
        <v>1984</v>
      </c>
      <c r="Q114" s="16">
        <v>2</v>
      </c>
      <c r="R114" s="57">
        <v>97928</v>
      </c>
      <c r="S114" s="57">
        <v>38.200000000000003</v>
      </c>
      <c r="V114" s="7"/>
      <c r="X114" s="47"/>
      <c r="Y114" s="47"/>
    </row>
    <row r="115" spans="1:25">
      <c r="A115" s="15">
        <v>2005</v>
      </c>
      <c r="B115" s="15">
        <v>38.799999999999997</v>
      </c>
      <c r="C115" s="15">
        <v>38.9</v>
      </c>
      <c r="D115" s="15">
        <v>39.1</v>
      </c>
      <c r="E115" s="15">
        <v>39.200000000000003</v>
      </c>
      <c r="F115" s="15">
        <v>39.200000000000003</v>
      </c>
      <c r="G115" s="15">
        <v>39.4</v>
      </c>
      <c r="H115" s="15">
        <v>39.299999999999997</v>
      </c>
      <c r="I115" s="15">
        <v>39.299999999999997</v>
      </c>
      <c r="J115" s="15">
        <v>39.6</v>
      </c>
      <c r="K115" s="15">
        <v>39.1</v>
      </c>
      <c r="L115" s="15">
        <v>38.9</v>
      </c>
      <c r="M115" s="15">
        <v>39.200000000000003</v>
      </c>
      <c r="N115" s="15">
        <v>39.200000000000003</v>
      </c>
      <c r="P115" s="16">
        <v>1984</v>
      </c>
      <c r="Q115" s="16">
        <v>3</v>
      </c>
      <c r="R115" s="57">
        <v>98345</v>
      </c>
      <c r="S115" s="57">
        <v>38.4</v>
      </c>
      <c r="V115" s="7"/>
      <c r="X115" s="47"/>
      <c r="Y115" s="47"/>
    </row>
    <row r="116" spans="1:25">
      <c r="A116" s="15">
        <v>2006</v>
      </c>
      <c r="B116" s="15">
        <v>39</v>
      </c>
      <c r="C116" s="15">
        <v>39</v>
      </c>
      <c r="D116" s="15">
        <v>39.1</v>
      </c>
      <c r="E116" s="15">
        <v>38.6</v>
      </c>
      <c r="F116" s="15">
        <v>39.4</v>
      </c>
      <c r="G116" s="15">
        <v>39.4</v>
      </c>
      <c r="H116" s="15">
        <v>39.4</v>
      </c>
      <c r="I116" s="15">
        <v>39.5</v>
      </c>
      <c r="J116" s="15">
        <v>39.700000000000003</v>
      </c>
      <c r="K116" s="15">
        <v>39.299999999999997</v>
      </c>
      <c r="L116" s="15">
        <v>39</v>
      </c>
      <c r="M116" s="15">
        <v>39.299999999999997</v>
      </c>
      <c r="N116" s="15">
        <v>39.200000000000003</v>
      </c>
      <c r="P116" s="16">
        <v>1984</v>
      </c>
      <c r="Q116" s="16">
        <v>4</v>
      </c>
      <c r="R116" s="57">
        <v>99782</v>
      </c>
      <c r="S116" s="57">
        <v>38.6</v>
      </c>
      <c r="V116" s="7"/>
      <c r="X116" s="47"/>
      <c r="Y116" s="47"/>
    </row>
    <row r="117" spans="1:25">
      <c r="A117" s="15">
        <v>2007</v>
      </c>
      <c r="B117" s="15">
        <v>38.9</v>
      </c>
      <c r="C117" s="15">
        <v>38.6</v>
      </c>
      <c r="D117" s="15">
        <v>39.200000000000003</v>
      </c>
      <c r="E117" s="15">
        <v>39</v>
      </c>
      <c r="F117" s="15">
        <v>39.4</v>
      </c>
      <c r="G117" s="15">
        <v>39.299999999999997</v>
      </c>
      <c r="H117" s="15">
        <v>39.200000000000003</v>
      </c>
      <c r="I117" s="15">
        <v>39.4</v>
      </c>
      <c r="J117" s="15">
        <v>39.4</v>
      </c>
      <c r="K117" s="15">
        <v>39.200000000000003</v>
      </c>
      <c r="L117" s="15">
        <v>39.200000000000003</v>
      </c>
      <c r="M117" s="15">
        <v>39.1</v>
      </c>
      <c r="N117" s="15">
        <v>39.200000000000003</v>
      </c>
      <c r="P117" s="16">
        <v>1984</v>
      </c>
      <c r="Q117" s="16">
        <v>5</v>
      </c>
      <c r="R117" s="57">
        <v>101270</v>
      </c>
      <c r="S117" s="57">
        <v>38.9</v>
      </c>
      <c r="V117" s="7"/>
      <c r="X117" s="47"/>
      <c r="Y117" s="47"/>
    </row>
    <row r="118" spans="1:25">
      <c r="A118" s="15">
        <v>2008</v>
      </c>
      <c r="B118" s="15">
        <v>38.9</v>
      </c>
      <c r="C118" s="15">
        <v>38.700000000000003</v>
      </c>
      <c r="D118" s="15">
        <v>39</v>
      </c>
      <c r="E118" s="15">
        <v>39.1</v>
      </c>
      <c r="F118" s="15">
        <v>39.200000000000003</v>
      </c>
      <c r="G118" s="15">
        <v>39.200000000000003</v>
      </c>
      <c r="H118" s="15">
        <v>39</v>
      </c>
      <c r="I118" s="15">
        <v>39.1</v>
      </c>
      <c r="J118" s="15">
        <v>39.1</v>
      </c>
      <c r="K118" s="15">
        <v>38.799999999999997</v>
      </c>
      <c r="L118" s="15">
        <v>38.200000000000003</v>
      </c>
      <c r="M118" s="15">
        <v>38.4</v>
      </c>
      <c r="N118" s="15">
        <v>38.9</v>
      </c>
      <c r="P118" s="16">
        <v>1984</v>
      </c>
      <c r="Q118" s="16">
        <v>6</v>
      </c>
      <c r="R118" s="57">
        <v>99604</v>
      </c>
      <c r="S118" s="57">
        <v>39.299999999999997</v>
      </c>
      <c r="V118" s="7"/>
      <c r="X118" s="47"/>
      <c r="Y118" s="47"/>
    </row>
    <row r="119" spans="1:25">
      <c r="A119" s="78">
        <v>2009</v>
      </c>
      <c r="B119" s="78">
        <v>38.200000000000003</v>
      </c>
      <c r="C119" s="78">
        <v>38</v>
      </c>
      <c r="D119" s="78">
        <v>38.200000000000003</v>
      </c>
      <c r="E119" s="78">
        <v>38</v>
      </c>
      <c r="F119" s="78">
        <v>38.299999999999997</v>
      </c>
      <c r="G119" s="78">
        <v>38.1</v>
      </c>
      <c r="H119" s="15">
        <v>38.1</v>
      </c>
      <c r="I119" s="15">
        <v>38.1</v>
      </c>
      <c r="J119" s="15">
        <v>36.200000000000003</v>
      </c>
      <c r="K119" s="15">
        <v>37.9</v>
      </c>
      <c r="P119" s="16">
        <v>1984</v>
      </c>
      <c r="Q119" s="16">
        <v>7</v>
      </c>
      <c r="R119" s="57">
        <v>96052</v>
      </c>
      <c r="S119" s="57">
        <v>39.4</v>
      </c>
      <c r="V119" s="7"/>
      <c r="X119" s="47"/>
      <c r="Y119" s="47"/>
    </row>
    <row r="120" spans="1:25">
      <c r="P120" s="16">
        <v>1984</v>
      </c>
      <c r="Q120" s="16">
        <v>8</v>
      </c>
      <c r="R120" s="57">
        <v>95758</v>
      </c>
      <c r="S120" s="57">
        <v>39.4</v>
      </c>
      <c r="V120" s="7"/>
      <c r="X120" s="47"/>
      <c r="Y120" s="47"/>
    </row>
    <row r="121" spans="1:25">
      <c r="P121" s="16">
        <v>1984</v>
      </c>
      <c r="Q121" s="16">
        <v>9</v>
      </c>
      <c r="R121" s="57">
        <v>100937</v>
      </c>
      <c r="S121" s="57">
        <v>39.299999999999997</v>
      </c>
      <c r="V121" s="7"/>
      <c r="X121" s="47"/>
      <c r="Y121" s="47"/>
    </row>
    <row r="122" spans="1:25">
      <c r="P122" s="16">
        <v>1984</v>
      </c>
      <c r="Q122" s="16">
        <v>10</v>
      </c>
      <c r="R122" s="57">
        <v>101493</v>
      </c>
      <c r="S122" s="57">
        <v>38.700000000000003</v>
      </c>
      <c r="V122" s="7"/>
      <c r="X122" s="47"/>
      <c r="Y122" s="47"/>
    </row>
    <row r="123" spans="1:25">
      <c r="P123" s="16">
        <v>1984</v>
      </c>
      <c r="Q123" s="16">
        <v>11</v>
      </c>
      <c r="R123" s="57">
        <v>102251</v>
      </c>
      <c r="S123" s="57">
        <v>38.4</v>
      </c>
      <c r="V123" s="7"/>
      <c r="X123" s="47"/>
      <c r="Y123" s="47"/>
    </row>
    <row r="124" spans="1:25">
      <c r="P124" s="16">
        <v>1984</v>
      </c>
      <c r="Q124" s="16">
        <v>12</v>
      </c>
      <c r="R124" s="57">
        <v>102457</v>
      </c>
      <c r="S124" s="57">
        <v>38.700000000000003</v>
      </c>
      <c r="V124" s="7"/>
      <c r="X124" s="47"/>
      <c r="Y124" s="47"/>
    </row>
    <row r="125" spans="1:25">
      <c r="P125" s="16">
        <v>1985</v>
      </c>
      <c r="Q125" s="16">
        <v>1</v>
      </c>
      <c r="R125" s="57">
        <v>100101</v>
      </c>
      <c r="S125" s="57">
        <v>38.6</v>
      </c>
      <c r="V125" s="7"/>
      <c r="X125" s="47"/>
      <c r="Y125" s="47"/>
    </row>
    <row r="126" spans="1:25">
      <c r="P126" s="16">
        <v>1985</v>
      </c>
      <c r="Q126" s="16">
        <v>2</v>
      </c>
      <c r="R126" s="57">
        <v>100283</v>
      </c>
      <c r="S126" s="57">
        <v>38.1</v>
      </c>
      <c r="V126" s="7"/>
      <c r="X126" s="47"/>
      <c r="Y126" s="47"/>
    </row>
    <row r="127" spans="1:25">
      <c r="P127" s="16">
        <v>1985</v>
      </c>
      <c r="Q127" s="16">
        <v>3</v>
      </c>
      <c r="R127" s="57">
        <v>101531</v>
      </c>
      <c r="S127" s="57">
        <v>38.9</v>
      </c>
      <c r="V127" s="7"/>
      <c r="X127" s="47"/>
      <c r="Y127" s="47"/>
    </row>
    <row r="128" spans="1:25">
      <c r="P128" s="16">
        <v>1985</v>
      </c>
      <c r="Q128" s="16">
        <v>4</v>
      </c>
      <c r="R128" s="57">
        <v>100758</v>
      </c>
      <c r="S128" s="57">
        <v>38.799999999999997</v>
      </c>
      <c r="V128" s="7"/>
      <c r="X128" s="47"/>
      <c r="Y128" s="47"/>
    </row>
    <row r="129" spans="16:25">
      <c r="P129" s="16">
        <v>1985</v>
      </c>
      <c r="Q129" s="16">
        <v>5</v>
      </c>
      <c r="R129" s="57">
        <v>102808</v>
      </c>
      <c r="S129" s="57">
        <v>39.299999999999997</v>
      </c>
      <c r="V129" s="7"/>
      <c r="X129" s="47"/>
      <c r="Y129" s="47"/>
    </row>
    <row r="130" spans="16:25">
      <c r="P130" s="16">
        <v>1985</v>
      </c>
      <c r="Q130" s="16">
        <v>6</v>
      </c>
      <c r="R130" s="57">
        <v>100737</v>
      </c>
      <c r="S130" s="57">
        <v>39.5</v>
      </c>
      <c r="V130" s="7"/>
      <c r="X130" s="47"/>
      <c r="Y130" s="47"/>
    </row>
    <row r="131" spans="16:25">
      <c r="P131" s="16">
        <v>1985</v>
      </c>
      <c r="Q131" s="16">
        <v>7</v>
      </c>
      <c r="R131" s="57">
        <v>97061</v>
      </c>
      <c r="S131" s="57">
        <v>39.5</v>
      </c>
      <c r="V131" s="7"/>
      <c r="X131" s="47"/>
      <c r="Y131" s="47"/>
    </row>
    <row r="132" spans="16:25">
      <c r="P132" s="16">
        <v>1985</v>
      </c>
      <c r="Q132" s="16">
        <v>8</v>
      </c>
      <c r="R132" s="57">
        <v>97472</v>
      </c>
      <c r="S132" s="57">
        <v>39.6</v>
      </c>
      <c r="V132" s="7"/>
      <c r="X132" s="47"/>
      <c r="Y132" s="47"/>
    </row>
    <row r="133" spans="16:25">
      <c r="P133" s="16">
        <v>1985</v>
      </c>
      <c r="Q133" s="16">
        <v>9</v>
      </c>
      <c r="R133" s="57">
        <v>102930</v>
      </c>
      <c r="S133" s="57">
        <v>39.5</v>
      </c>
      <c r="V133" s="7"/>
      <c r="X133" s="47"/>
      <c r="Y133" s="47"/>
    </row>
    <row r="134" spans="16:25">
      <c r="P134" s="16">
        <v>1985</v>
      </c>
      <c r="Q134" s="16">
        <v>10</v>
      </c>
      <c r="R134" s="57">
        <v>104158</v>
      </c>
      <c r="S134" s="57">
        <v>39.200000000000003</v>
      </c>
      <c r="V134" s="7"/>
      <c r="X134" s="47"/>
      <c r="Y134" s="47"/>
    </row>
    <row r="135" spans="16:25">
      <c r="P135" s="16">
        <v>1985</v>
      </c>
      <c r="Q135" s="16">
        <v>11</v>
      </c>
      <c r="R135" s="57">
        <v>104374</v>
      </c>
      <c r="S135" s="57">
        <v>38.6</v>
      </c>
      <c r="V135" s="7"/>
      <c r="X135" s="47"/>
      <c r="Y135" s="47"/>
    </row>
    <row r="136" spans="16:25">
      <c r="P136" s="16">
        <v>1985</v>
      </c>
      <c r="Q136" s="16">
        <v>12</v>
      </c>
      <c r="R136" s="57">
        <v>104118</v>
      </c>
      <c r="S136" s="57">
        <v>38.9</v>
      </c>
      <c r="V136" s="7"/>
      <c r="X136" s="47"/>
      <c r="Y136" s="47"/>
    </row>
    <row r="137" spans="16:25">
      <c r="P137" s="16">
        <v>1986</v>
      </c>
      <c r="Q137" s="16">
        <v>1</v>
      </c>
      <c r="R137" s="57">
        <v>103052</v>
      </c>
      <c r="S137" s="57">
        <v>38.9</v>
      </c>
      <c r="V137" s="7"/>
      <c r="X137" s="47"/>
      <c r="Y137" s="47"/>
    </row>
    <row r="138" spans="16:25">
      <c r="P138" s="16">
        <v>1986</v>
      </c>
      <c r="Q138" s="16">
        <v>2</v>
      </c>
      <c r="R138" s="57">
        <v>102066</v>
      </c>
      <c r="S138" s="57">
        <v>38.299999999999997</v>
      </c>
      <c r="V138" s="7"/>
      <c r="X138" s="47"/>
      <c r="Y138" s="47"/>
    </row>
    <row r="139" spans="16:25">
      <c r="P139" s="16">
        <v>1986</v>
      </c>
      <c r="Q139" s="16">
        <v>3</v>
      </c>
      <c r="R139" s="57">
        <v>103370</v>
      </c>
      <c r="S139" s="57">
        <v>38.9</v>
      </c>
      <c r="V139" s="7"/>
      <c r="X139" s="47"/>
      <c r="Y139" s="47"/>
    </row>
    <row r="140" spans="16:25">
      <c r="P140" s="16">
        <v>1986</v>
      </c>
      <c r="Q140" s="16">
        <v>4</v>
      </c>
      <c r="R140" s="57">
        <v>104385</v>
      </c>
      <c r="S140" s="57">
        <v>39</v>
      </c>
      <c r="V140" s="7"/>
      <c r="X140" s="47"/>
      <c r="Y140" s="47"/>
    </row>
    <row r="141" spans="16:25">
      <c r="P141" s="16">
        <v>1986</v>
      </c>
      <c r="Q141" s="16">
        <v>5</v>
      </c>
      <c r="R141" s="57">
        <v>104944</v>
      </c>
      <c r="S141" s="57">
        <v>39.1</v>
      </c>
      <c r="V141" s="7"/>
      <c r="X141" s="47"/>
      <c r="Y141" s="47"/>
    </row>
    <row r="142" spans="16:25">
      <c r="P142" s="16">
        <v>1986</v>
      </c>
      <c r="Q142" s="16">
        <v>6</v>
      </c>
      <c r="R142" s="57">
        <v>103521</v>
      </c>
      <c r="S142" s="57">
        <v>39.5</v>
      </c>
      <c r="V142" s="7"/>
      <c r="X142" s="47"/>
      <c r="Y142" s="47"/>
    </row>
    <row r="143" spans="16:25">
      <c r="P143" s="16">
        <v>1986</v>
      </c>
      <c r="Q143" s="16">
        <v>7</v>
      </c>
      <c r="R143" s="57">
        <v>99291</v>
      </c>
      <c r="S143" s="57">
        <v>39.5</v>
      </c>
      <c r="V143" s="7"/>
      <c r="X143" s="47"/>
      <c r="Y143" s="47"/>
    </row>
    <row r="144" spans="16:25">
      <c r="P144" s="16">
        <v>1986</v>
      </c>
      <c r="Q144" s="16">
        <v>8</v>
      </c>
      <c r="R144" s="57">
        <v>100082</v>
      </c>
      <c r="S144" s="57">
        <v>39.799999999999997</v>
      </c>
      <c r="V144" s="7"/>
      <c r="X144" s="47"/>
      <c r="Y144" s="47"/>
    </row>
    <row r="145" spans="16:25">
      <c r="P145" s="16">
        <v>1986</v>
      </c>
      <c r="Q145" s="16">
        <v>9</v>
      </c>
      <c r="R145" s="57">
        <v>105488</v>
      </c>
      <c r="S145" s="57">
        <v>39.5</v>
      </c>
      <c r="V145" s="7"/>
      <c r="X145" s="47"/>
      <c r="Y145" s="47"/>
    </row>
    <row r="146" spans="16:25">
      <c r="P146" s="16">
        <v>1986</v>
      </c>
      <c r="Q146" s="16">
        <v>10</v>
      </c>
      <c r="R146" s="57">
        <v>106493</v>
      </c>
      <c r="S146" s="57">
        <v>39</v>
      </c>
      <c r="V146" s="7"/>
      <c r="X146" s="47"/>
      <c r="Y146" s="47"/>
    </row>
    <row r="147" spans="16:25">
      <c r="P147" s="16">
        <v>1986</v>
      </c>
      <c r="Q147" s="16">
        <v>11</v>
      </c>
      <c r="R147" s="57">
        <v>106787</v>
      </c>
      <c r="S147" s="57">
        <v>38.6</v>
      </c>
      <c r="V147" s="7"/>
      <c r="X147" s="47"/>
      <c r="Y147" s="47"/>
    </row>
    <row r="148" spans="16:25">
      <c r="P148" s="16">
        <v>1986</v>
      </c>
      <c r="Q148" s="16">
        <v>12</v>
      </c>
      <c r="R148" s="57">
        <v>106802</v>
      </c>
      <c r="S148" s="57">
        <v>39.200000000000003</v>
      </c>
      <c r="V148" s="7"/>
      <c r="X148" s="47"/>
      <c r="Y148" s="47"/>
    </row>
    <row r="149" spans="16:25">
      <c r="P149" s="16">
        <v>1987</v>
      </c>
      <c r="Q149" s="16">
        <v>1</v>
      </c>
      <c r="R149" s="57">
        <v>105224</v>
      </c>
      <c r="S149" s="57">
        <v>38.799999999999997</v>
      </c>
      <c r="V149" s="7"/>
      <c r="X149" s="47"/>
      <c r="Y149" s="47"/>
    </row>
    <row r="150" spans="16:25">
      <c r="P150" s="16">
        <v>1987</v>
      </c>
      <c r="Q150" s="16">
        <v>2</v>
      </c>
      <c r="R150" s="57">
        <v>105459</v>
      </c>
      <c r="S150" s="57">
        <v>38.799999999999997</v>
      </c>
      <c r="V150" s="7"/>
      <c r="X150" s="47"/>
      <c r="Y150" s="47"/>
    </row>
    <row r="151" spans="16:25">
      <c r="P151" s="16">
        <v>1987</v>
      </c>
      <c r="Q151" s="16">
        <v>3</v>
      </c>
      <c r="R151" s="57">
        <v>105816</v>
      </c>
      <c r="S151" s="57">
        <v>39.1</v>
      </c>
      <c r="V151" s="7"/>
      <c r="X151" s="47"/>
      <c r="Y151" s="47"/>
    </row>
    <row r="152" spans="16:25">
      <c r="P152" s="16">
        <v>1987</v>
      </c>
      <c r="Q152" s="16">
        <v>4</v>
      </c>
      <c r="R152" s="57">
        <v>104823</v>
      </c>
      <c r="S152" s="57">
        <v>38.200000000000003</v>
      </c>
      <c r="V152" s="7"/>
      <c r="X152" s="47"/>
      <c r="Y152" s="47"/>
    </row>
    <row r="153" spans="16:25">
      <c r="P153" s="16">
        <v>1987</v>
      </c>
      <c r="Q153" s="16">
        <v>5</v>
      </c>
      <c r="R153" s="57">
        <v>107974</v>
      </c>
      <c r="S153" s="57">
        <v>39.4</v>
      </c>
      <c r="V153" s="7"/>
      <c r="X153" s="47"/>
      <c r="Y153" s="47"/>
    </row>
    <row r="154" spans="16:25">
      <c r="P154" s="16">
        <v>1987</v>
      </c>
      <c r="Q154" s="16">
        <v>6</v>
      </c>
      <c r="R154" s="57">
        <v>106338</v>
      </c>
      <c r="S154" s="57">
        <v>39.6</v>
      </c>
      <c r="V154" s="7"/>
      <c r="X154" s="47"/>
      <c r="Y154" s="47"/>
    </row>
    <row r="155" spans="16:25">
      <c r="P155" s="16">
        <v>1987</v>
      </c>
      <c r="Q155" s="16">
        <v>7</v>
      </c>
      <c r="R155" s="57">
        <v>103527</v>
      </c>
      <c r="S155" s="57">
        <v>39.9</v>
      </c>
      <c r="V155" s="7"/>
      <c r="X155" s="47"/>
      <c r="Y155" s="47"/>
    </row>
    <row r="156" spans="16:25">
      <c r="P156" s="16">
        <v>1987</v>
      </c>
      <c r="Q156" s="16">
        <v>8</v>
      </c>
      <c r="R156" s="57">
        <v>103005</v>
      </c>
      <c r="S156" s="57">
        <v>39.9</v>
      </c>
      <c r="V156" s="7"/>
      <c r="X156" s="47"/>
      <c r="Y156" s="47"/>
    </row>
    <row r="157" spans="16:25">
      <c r="P157" s="16">
        <v>1987</v>
      </c>
      <c r="Q157" s="16">
        <v>9</v>
      </c>
      <c r="R157" s="57">
        <v>107223</v>
      </c>
      <c r="S157" s="57">
        <v>37.1</v>
      </c>
      <c r="V157" s="7"/>
      <c r="X157" s="47"/>
      <c r="Y157" s="47"/>
    </row>
    <row r="158" spans="16:25">
      <c r="P158" s="16">
        <v>1987</v>
      </c>
      <c r="Q158" s="16">
        <v>10</v>
      </c>
      <c r="R158" s="57">
        <v>109185</v>
      </c>
      <c r="S158" s="57">
        <v>39.1</v>
      </c>
      <c r="V158" s="7"/>
      <c r="X158" s="47"/>
      <c r="Y158" s="47"/>
    </row>
    <row r="159" spans="16:25">
      <c r="P159" s="16">
        <v>1987</v>
      </c>
      <c r="Q159" s="16">
        <v>11</v>
      </c>
      <c r="R159" s="57">
        <v>109904</v>
      </c>
      <c r="S159" s="57">
        <v>38.700000000000003</v>
      </c>
      <c r="V159" s="7"/>
      <c r="X159" s="47"/>
      <c r="Y159" s="47"/>
    </row>
    <row r="160" spans="16:25">
      <c r="P160" s="16">
        <v>1987</v>
      </c>
      <c r="Q160" s="16">
        <v>12</v>
      </c>
      <c r="R160" s="57">
        <v>109885</v>
      </c>
      <c r="S160" s="57">
        <v>39.299999999999997</v>
      </c>
      <c r="V160" s="7"/>
      <c r="X160" s="47"/>
      <c r="Y160" s="47"/>
    </row>
    <row r="161" spans="16:25">
      <c r="P161" s="16">
        <v>1988</v>
      </c>
      <c r="Q161" s="16">
        <v>1</v>
      </c>
      <c r="R161" s="57">
        <v>107636</v>
      </c>
      <c r="S161" s="57">
        <v>38.9</v>
      </c>
      <c r="V161" s="7"/>
      <c r="X161" s="47"/>
      <c r="Y161" s="47"/>
    </row>
    <row r="162" spans="16:25">
      <c r="P162" s="16">
        <v>1988</v>
      </c>
      <c r="Q162" s="16">
        <v>2</v>
      </c>
      <c r="R162" s="57">
        <v>108249</v>
      </c>
      <c r="S162" s="57">
        <v>38.799999999999997</v>
      </c>
      <c r="V162" s="7"/>
      <c r="X162" s="47"/>
      <c r="Y162" s="47"/>
    </row>
    <row r="163" spans="16:25">
      <c r="P163" s="16">
        <v>1988</v>
      </c>
      <c r="Q163" s="16">
        <v>3</v>
      </c>
      <c r="R163" s="57">
        <v>108478</v>
      </c>
      <c r="S163" s="57">
        <v>39.299999999999997</v>
      </c>
      <c r="V163" s="7"/>
      <c r="X163" s="47"/>
      <c r="Y163" s="47"/>
    </row>
    <row r="164" spans="16:25">
      <c r="P164" s="16">
        <v>1988</v>
      </c>
      <c r="Q164" s="16">
        <v>4</v>
      </c>
      <c r="R164" s="57">
        <v>109536</v>
      </c>
      <c r="S164" s="57">
        <v>39.5</v>
      </c>
      <c r="V164" s="7"/>
      <c r="X164" s="47"/>
      <c r="Y164" s="47"/>
    </row>
    <row r="165" spans="16:25">
      <c r="P165" s="16">
        <v>1988</v>
      </c>
      <c r="Q165" s="16">
        <v>5</v>
      </c>
      <c r="R165" s="57">
        <v>110029</v>
      </c>
      <c r="S165" s="57">
        <v>39.700000000000003</v>
      </c>
      <c r="V165" s="7"/>
      <c r="X165" s="47"/>
      <c r="Y165" s="47"/>
    </row>
    <row r="166" spans="16:25">
      <c r="P166" s="16">
        <v>1988</v>
      </c>
      <c r="Q166" s="16">
        <v>6</v>
      </c>
      <c r="R166" s="57">
        <v>108451</v>
      </c>
      <c r="S166" s="57">
        <v>39.9</v>
      </c>
      <c r="V166" s="7"/>
      <c r="X166" s="47"/>
      <c r="Y166" s="47"/>
    </row>
    <row r="167" spans="16:25">
      <c r="P167" s="16">
        <v>1988</v>
      </c>
      <c r="Q167" s="16">
        <v>7</v>
      </c>
      <c r="R167" s="57">
        <v>105405</v>
      </c>
      <c r="S167" s="57">
        <v>39.9</v>
      </c>
      <c r="V167" s="7"/>
      <c r="X167" s="47"/>
      <c r="Y167" s="47"/>
    </row>
    <row r="168" spans="16:25">
      <c r="P168" s="16">
        <v>1988</v>
      </c>
      <c r="Q168" s="16">
        <v>8</v>
      </c>
      <c r="R168" s="57">
        <v>104794</v>
      </c>
      <c r="S168" s="57">
        <v>39.9</v>
      </c>
      <c r="V168" s="7"/>
      <c r="X168" s="47"/>
      <c r="Y168" s="47"/>
    </row>
    <row r="169" spans="16:25">
      <c r="P169" s="16">
        <v>1988</v>
      </c>
      <c r="Q169" s="16">
        <v>9</v>
      </c>
      <c r="R169" s="57">
        <v>110664</v>
      </c>
      <c r="S169" s="57">
        <v>39.700000000000003</v>
      </c>
      <c r="V169" s="7"/>
      <c r="X169" s="47"/>
      <c r="Y169" s="47"/>
    </row>
    <row r="170" spans="16:25">
      <c r="P170" s="16">
        <v>1988</v>
      </c>
      <c r="Q170" s="16">
        <v>10</v>
      </c>
      <c r="R170" s="57">
        <v>111631</v>
      </c>
      <c r="S170" s="57">
        <v>39.4</v>
      </c>
      <c r="V170" s="7"/>
      <c r="X170" s="47"/>
      <c r="Y170" s="47"/>
    </row>
    <row r="171" spans="16:25">
      <c r="P171" s="16">
        <v>1988</v>
      </c>
      <c r="Q171" s="16">
        <v>11</v>
      </c>
      <c r="R171" s="57">
        <v>112469</v>
      </c>
      <c r="S171" s="57">
        <v>38.700000000000003</v>
      </c>
      <c r="V171" s="7"/>
      <c r="X171" s="47"/>
      <c r="Y171" s="47"/>
    </row>
    <row r="172" spans="16:25">
      <c r="P172" s="16">
        <v>1988</v>
      </c>
      <c r="Q172" s="16">
        <v>12</v>
      </c>
      <c r="R172" s="57">
        <v>112299</v>
      </c>
      <c r="S172" s="57">
        <v>39.299999999999997</v>
      </c>
      <c r="V172" s="7"/>
      <c r="X172" s="47"/>
      <c r="Y172" s="47"/>
    </row>
    <row r="173" spans="16:25">
      <c r="P173" s="16">
        <v>1989</v>
      </c>
      <c r="Q173" s="16">
        <v>1</v>
      </c>
      <c r="R173" s="57">
        <v>110187</v>
      </c>
      <c r="S173" s="57">
        <v>39.1</v>
      </c>
      <c r="V173" s="7"/>
      <c r="X173" s="47"/>
      <c r="Y173" s="47"/>
    </row>
    <row r="174" spans="16:25">
      <c r="P174" s="16">
        <v>1989</v>
      </c>
      <c r="Q174" s="16">
        <v>2</v>
      </c>
      <c r="R174" s="57">
        <v>110140</v>
      </c>
      <c r="S174" s="57">
        <v>38.9</v>
      </c>
      <c r="V174" s="7"/>
      <c r="X174" s="47"/>
      <c r="Y174" s="47"/>
    </row>
    <row r="175" spans="16:25">
      <c r="P175" s="16">
        <v>1989</v>
      </c>
      <c r="Q175" s="16">
        <v>3</v>
      </c>
      <c r="R175" s="57">
        <v>111065</v>
      </c>
      <c r="S175" s="57">
        <v>39.299999999999997</v>
      </c>
      <c r="V175" s="7"/>
      <c r="X175" s="47"/>
      <c r="Y175" s="47"/>
    </row>
    <row r="176" spans="16:25">
      <c r="P176" s="16">
        <v>1989</v>
      </c>
      <c r="Q176" s="16">
        <v>4</v>
      </c>
      <c r="R176" s="57">
        <v>111771</v>
      </c>
      <c r="S176" s="57">
        <v>39.299999999999997</v>
      </c>
      <c r="V176" s="7"/>
      <c r="X176" s="47"/>
      <c r="Y176" s="47"/>
    </row>
    <row r="177" spans="16:25">
      <c r="P177" s="16">
        <v>1989</v>
      </c>
      <c r="Q177" s="16">
        <v>5</v>
      </c>
      <c r="R177" s="57">
        <v>112461</v>
      </c>
      <c r="S177" s="57">
        <v>39.700000000000003</v>
      </c>
      <c r="V177" s="7"/>
      <c r="X177" s="47"/>
      <c r="Y177" s="47"/>
    </row>
    <row r="178" spans="16:25">
      <c r="P178" s="16">
        <v>1989</v>
      </c>
      <c r="Q178" s="16">
        <v>6</v>
      </c>
      <c r="R178" s="57">
        <v>110768</v>
      </c>
      <c r="S178" s="57">
        <v>39.799999999999997</v>
      </c>
      <c r="V178" s="7"/>
      <c r="X178" s="47"/>
      <c r="Y178" s="47"/>
    </row>
    <row r="179" spans="16:25">
      <c r="P179" s="16">
        <v>1989</v>
      </c>
      <c r="Q179" s="16">
        <v>7</v>
      </c>
      <c r="R179" s="57">
        <v>107409</v>
      </c>
      <c r="S179" s="57">
        <v>40</v>
      </c>
      <c r="V179" s="7"/>
      <c r="X179" s="47"/>
      <c r="Y179" s="47"/>
    </row>
    <row r="180" spans="16:25">
      <c r="P180" s="16">
        <v>1989</v>
      </c>
      <c r="Q180" s="16">
        <v>8</v>
      </c>
      <c r="R180" s="57">
        <v>107153</v>
      </c>
      <c r="S180" s="57">
        <v>40.1</v>
      </c>
      <c r="V180" s="7"/>
      <c r="X180" s="47"/>
      <c r="Y180" s="47"/>
    </row>
    <row r="181" spans="16:25">
      <c r="P181" s="16">
        <v>1989</v>
      </c>
      <c r="Q181" s="16">
        <v>9</v>
      </c>
      <c r="R181" s="57">
        <v>112223</v>
      </c>
      <c r="S181" s="57">
        <v>40</v>
      </c>
      <c r="V181" s="7"/>
      <c r="X181" s="47"/>
      <c r="Y181" s="47"/>
    </row>
    <row r="182" spans="16:25">
      <c r="P182" s="16">
        <v>1989</v>
      </c>
      <c r="Q182" s="16">
        <v>10</v>
      </c>
      <c r="R182" s="57">
        <v>113466</v>
      </c>
      <c r="S182" s="57">
        <v>39.5</v>
      </c>
      <c r="V182" s="7"/>
      <c r="X182" s="47"/>
      <c r="Y182" s="47"/>
    </row>
    <row r="183" spans="16:25">
      <c r="P183" s="16">
        <v>1989</v>
      </c>
      <c r="Q183" s="16">
        <v>11</v>
      </c>
      <c r="R183" s="57">
        <v>113652</v>
      </c>
      <c r="S183" s="57">
        <v>39.5</v>
      </c>
      <c r="V183" s="7"/>
      <c r="X183" s="47"/>
      <c r="Y183" s="47"/>
    </row>
    <row r="184" spans="16:25">
      <c r="P184" s="16">
        <v>1989</v>
      </c>
      <c r="Q184" s="16">
        <v>12</v>
      </c>
      <c r="R184" s="57">
        <v>113601</v>
      </c>
      <c r="S184" s="57">
        <v>39.5</v>
      </c>
      <c r="V184" s="7"/>
      <c r="X184" s="47"/>
      <c r="Y184" s="47"/>
    </row>
    <row r="185" spans="16:25">
      <c r="P185" s="16">
        <v>1990</v>
      </c>
      <c r="Q185" s="16">
        <v>1</v>
      </c>
      <c r="R185" s="57">
        <v>111999</v>
      </c>
      <c r="S185" s="57">
        <v>39.200000000000003</v>
      </c>
      <c r="V185" s="7"/>
      <c r="X185" s="47"/>
      <c r="Y185" s="47"/>
    </row>
    <row r="186" spans="16:25">
      <c r="P186" s="16">
        <v>1990</v>
      </c>
      <c r="Q186" s="16">
        <v>2</v>
      </c>
      <c r="R186" s="57">
        <v>112555</v>
      </c>
      <c r="S186" s="57">
        <v>39</v>
      </c>
      <c r="V186" s="7"/>
      <c r="X186" s="47"/>
      <c r="Y186" s="47"/>
    </row>
    <row r="187" spans="16:25">
      <c r="P187" s="16">
        <v>1990</v>
      </c>
      <c r="Q187" s="16">
        <v>3</v>
      </c>
      <c r="R187" s="57">
        <v>113196</v>
      </c>
      <c r="S187" s="57">
        <v>39.299999999999997</v>
      </c>
      <c r="V187" s="7"/>
      <c r="X187" s="47"/>
      <c r="Y187" s="47"/>
    </row>
    <row r="188" spans="16:25">
      <c r="P188" s="16">
        <v>1990</v>
      </c>
      <c r="Q188" s="16">
        <v>4</v>
      </c>
      <c r="R188" s="57">
        <v>111709</v>
      </c>
      <c r="S188" s="57">
        <v>38.5</v>
      </c>
      <c r="V188" s="7"/>
      <c r="X188" s="47"/>
      <c r="Y188" s="47"/>
    </row>
    <row r="189" spans="16:25">
      <c r="P189" s="16">
        <v>1990</v>
      </c>
      <c r="Q189" s="16">
        <v>5</v>
      </c>
      <c r="R189" s="57">
        <v>114647</v>
      </c>
      <c r="S189" s="57">
        <v>39.5</v>
      </c>
      <c r="V189" s="7"/>
      <c r="X189" s="47"/>
      <c r="Y189" s="47"/>
    </row>
    <row r="190" spans="16:25">
      <c r="P190" s="16">
        <v>1990</v>
      </c>
      <c r="Q190" s="16">
        <v>6</v>
      </c>
      <c r="R190" s="57">
        <v>112592</v>
      </c>
      <c r="S190" s="57">
        <v>39.9</v>
      </c>
      <c r="V190" s="7"/>
      <c r="X190" s="47"/>
      <c r="Y190" s="47"/>
    </row>
    <row r="191" spans="16:25">
      <c r="P191" s="16">
        <v>1990</v>
      </c>
      <c r="Q191" s="16">
        <v>7</v>
      </c>
      <c r="R191" s="57">
        <v>109024</v>
      </c>
      <c r="S191" s="57">
        <v>39.9</v>
      </c>
      <c r="V191" s="7"/>
      <c r="X191" s="47"/>
      <c r="Y191" s="47"/>
    </row>
    <row r="192" spans="16:25">
      <c r="P192" s="16">
        <v>1990</v>
      </c>
      <c r="Q192" s="16">
        <v>8</v>
      </c>
      <c r="R192" s="57">
        <v>108800</v>
      </c>
      <c r="S192" s="57">
        <v>40</v>
      </c>
      <c r="V192" s="7"/>
      <c r="X192" s="47"/>
      <c r="Y192" s="47"/>
    </row>
    <row r="193" spans="16:25">
      <c r="P193" s="16">
        <v>1990</v>
      </c>
      <c r="Q193" s="16">
        <v>9</v>
      </c>
      <c r="R193" s="57">
        <v>113943</v>
      </c>
      <c r="S193" s="57">
        <v>39.9</v>
      </c>
      <c r="V193" s="7"/>
      <c r="X193" s="47"/>
      <c r="Y193" s="47"/>
    </row>
    <row r="194" spans="16:25">
      <c r="P194" s="16">
        <v>1990</v>
      </c>
      <c r="Q194" s="16">
        <v>10</v>
      </c>
      <c r="R194" s="57">
        <v>114569</v>
      </c>
      <c r="S194" s="57">
        <v>39.299999999999997</v>
      </c>
      <c r="V194" s="7"/>
      <c r="X194" s="47"/>
      <c r="Y194" s="47"/>
    </row>
    <row r="195" spans="16:25">
      <c r="P195" s="16">
        <v>1990</v>
      </c>
      <c r="Q195" s="16">
        <v>11</v>
      </c>
      <c r="R195" s="57">
        <v>114198</v>
      </c>
      <c r="S195" s="57">
        <v>38.9</v>
      </c>
      <c r="V195" s="7"/>
      <c r="X195" s="47"/>
      <c r="Y195" s="47"/>
    </row>
    <row r="196" spans="16:25">
      <c r="P196" s="16">
        <v>1990</v>
      </c>
      <c r="Q196" s="16">
        <v>12</v>
      </c>
      <c r="R196" s="57">
        <v>114370</v>
      </c>
      <c r="S196" s="57">
        <v>39.299999999999997</v>
      </c>
      <c r="V196" s="7"/>
      <c r="X196" s="47"/>
      <c r="Y196" s="47"/>
    </row>
    <row r="197" spans="16:25">
      <c r="P197" s="16">
        <v>1991</v>
      </c>
      <c r="Q197" s="16">
        <v>1</v>
      </c>
      <c r="R197" s="57">
        <v>111151</v>
      </c>
      <c r="S197" s="57">
        <v>38.9</v>
      </c>
      <c r="V197" s="7"/>
      <c r="X197" s="47"/>
      <c r="Y197" s="47"/>
    </row>
    <row r="198" spans="16:25">
      <c r="P198" s="16">
        <v>1991</v>
      </c>
      <c r="Q198" s="16">
        <v>2</v>
      </c>
      <c r="R198" s="57">
        <v>111463</v>
      </c>
      <c r="S198" s="57">
        <v>38.799999999999997</v>
      </c>
      <c r="V198" s="7"/>
      <c r="X198" s="47"/>
      <c r="Y198" s="47"/>
    </row>
    <row r="199" spans="16:25">
      <c r="P199" s="16">
        <v>1991</v>
      </c>
      <c r="Q199" s="16">
        <v>3</v>
      </c>
      <c r="R199" s="57">
        <v>111908</v>
      </c>
      <c r="S199" s="57">
        <v>39</v>
      </c>
      <c r="V199" s="7"/>
      <c r="X199" s="47"/>
      <c r="Y199" s="47"/>
    </row>
    <row r="200" spans="16:25">
      <c r="P200" s="16">
        <v>1991</v>
      </c>
      <c r="Q200" s="16">
        <v>4</v>
      </c>
      <c r="R200" s="57">
        <v>112995</v>
      </c>
      <c r="S200" s="57">
        <v>39.1</v>
      </c>
      <c r="V200" s="7"/>
      <c r="X200" s="47"/>
      <c r="Y200" s="47"/>
    </row>
    <row r="201" spans="16:25">
      <c r="P201" s="16">
        <v>1991</v>
      </c>
      <c r="Q201" s="16">
        <v>5</v>
      </c>
      <c r="R201" s="57">
        <v>112981</v>
      </c>
      <c r="S201" s="57">
        <v>39.4</v>
      </c>
      <c r="V201" s="7"/>
      <c r="X201" s="47"/>
      <c r="Y201" s="47"/>
    </row>
    <row r="202" spans="16:25">
      <c r="P202" s="16">
        <v>1991</v>
      </c>
      <c r="Q202" s="16">
        <v>6</v>
      </c>
      <c r="R202" s="57">
        <v>111357</v>
      </c>
      <c r="S202" s="57">
        <v>39.5</v>
      </c>
      <c r="V202" s="7"/>
      <c r="X202" s="47"/>
      <c r="Y202" s="47"/>
    </row>
    <row r="203" spans="16:25">
      <c r="P203" s="16">
        <v>1991</v>
      </c>
      <c r="Q203" s="16">
        <v>7</v>
      </c>
      <c r="R203" s="57">
        <v>107729</v>
      </c>
      <c r="S203" s="57">
        <v>39.6</v>
      </c>
      <c r="V203" s="7"/>
      <c r="X203" s="47"/>
      <c r="Y203" s="47"/>
    </row>
    <row r="204" spans="16:25">
      <c r="P204" s="16">
        <v>1991</v>
      </c>
      <c r="Q204" s="16">
        <v>8</v>
      </c>
      <c r="R204" s="57">
        <v>107671</v>
      </c>
      <c r="S204" s="57">
        <v>39.700000000000003</v>
      </c>
      <c r="V204" s="7"/>
      <c r="X204" s="47"/>
      <c r="Y204" s="47"/>
    </row>
    <row r="205" spans="16:25">
      <c r="P205" s="16">
        <v>1991</v>
      </c>
      <c r="Q205" s="16">
        <v>9</v>
      </c>
      <c r="R205" s="57">
        <v>113087</v>
      </c>
      <c r="S205" s="57">
        <v>39.5</v>
      </c>
      <c r="V205" s="7"/>
      <c r="X205" s="47"/>
      <c r="Y205" s="47"/>
    </row>
    <row r="206" spans="16:25">
      <c r="P206" s="16">
        <v>1991</v>
      </c>
      <c r="Q206" s="16">
        <v>10</v>
      </c>
      <c r="R206" s="57">
        <v>113982</v>
      </c>
      <c r="S206" s="57">
        <v>39.5</v>
      </c>
      <c r="V206" s="7"/>
      <c r="X206" s="47"/>
      <c r="Y206" s="47"/>
    </row>
    <row r="207" spans="16:25">
      <c r="P207" s="16">
        <v>1991</v>
      </c>
      <c r="Q207" s="16">
        <v>11</v>
      </c>
      <c r="R207" s="57">
        <v>114107</v>
      </c>
      <c r="S207" s="57">
        <v>38.6</v>
      </c>
      <c r="V207" s="7"/>
      <c r="X207" s="47"/>
      <c r="Y207" s="47"/>
    </row>
    <row r="208" spans="16:25">
      <c r="P208" s="16">
        <v>1991</v>
      </c>
      <c r="Q208" s="16">
        <v>12</v>
      </c>
      <c r="R208" s="57">
        <v>113222</v>
      </c>
      <c r="S208" s="57">
        <v>39</v>
      </c>
      <c r="V208" s="7"/>
      <c r="X208" s="47"/>
      <c r="Y208" s="47"/>
    </row>
    <row r="209" spans="16:25">
      <c r="P209" s="16">
        <v>1992</v>
      </c>
      <c r="Q209" s="16">
        <v>1</v>
      </c>
      <c r="R209" s="57">
        <v>111464</v>
      </c>
      <c r="S209" s="57">
        <v>38.9</v>
      </c>
      <c r="V209" s="7"/>
      <c r="X209" s="47"/>
      <c r="Y209" s="47"/>
    </row>
    <row r="210" spans="16:25">
      <c r="P210" s="16">
        <v>1992</v>
      </c>
      <c r="Q210" s="16">
        <v>2</v>
      </c>
      <c r="R210" s="57">
        <v>111612</v>
      </c>
      <c r="S210" s="57">
        <v>38.9</v>
      </c>
      <c r="V210" s="7"/>
      <c r="X210" s="47"/>
      <c r="Y210" s="47"/>
    </row>
    <row r="211" spans="16:25">
      <c r="P211" s="16">
        <v>1992</v>
      </c>
      <c r="Q211" s="16">
        <v>3</v>
      </c>
      <c r="R211" s="57">
        <v>112339</v>
      </c>
      <c r="S211" s="57">
        <v>39.200000000000003</v>
      </c>
      <c r="V211" s="7"/>
      <c r="X211" s="47"/>
      <c r="Y211" s="47"/>
    </row>
    <row r="212" spans="16:25">
      <c r="P212" s="16">
        <v>1992</v>
      </c>
      <c r="Q212" s="16">
        <v>4</v>
      </c>
      <c r="R212" s="57">
        <v>112169</v>
      </c>
      <c r="S212" s="57">
        <v>38.299999999999997</v>
      </c>
      <c r="V212" s="7"/>
      <c r="X212" s="47"/>
      <c r="Y212" s="47"/>
    </row>
    <row r="213" spans="16:25">
      <c r="P213" s="16">
        <v>1992</v>
      </c>
      <c r="Q213" s="16">
        <v>5</v>
      </c>
      <c r="R213" s="57">
        <v>113837</v>
      </c>
      <c r="S213" s="57">
        <v>39.5</v>
      </c>
      <c r="V213" s="7"/>
      <c r="X213" s="47"/>
      <c r="Y213" s="47"/>
    </row>
    <row r="214" spans="16:25">
      <c r="P214" s="16">
        <v>1992</v>
      </c>
      <c r="Q214" s="16">
        <v>6</v>
      </c>
      <c r="R214" s="57">
        <v>112246</v>
      </c>
      <c r="S214" s="57">
        <v>39.6</v>
      </c>
      <c r="V214" s="7"/>
      <c r="X214" s="47"/>
      <c r="Y214" s="47"/>
    </row>
    <row r="215" spans="16:25">
      <c r="P215" s="16">
        <v>1992</v>
      </c>
      <c r="Q215" s="16">
        <v>7</v>
      </c>
      <c r="R215" s="57">
        <v>109216</v>
      </c>
      <c r="S215" s="57">
        <v>39.700000000000003</v>
      </c>
      <c r="V215" s="7"/>
      <c r="X215" s="47"/>
      <c r="Y215" s="47"/>
    </row>
    <row r="216" spans="16:25">
      <c r="P216" s="16">
        <v>1992</v>
      </c>
      <c r="Q216" s="16">
        <v>8</v>
      </c>
      <c r="R216" s="57">
        <v>108476</v>
      </c>
      <c r="S216" s="57">
        <v>39.6</v>
      </c>
      <c r="V216" s="7"/>
      <c r="X216" s="47"/>
      <c r="Y216" s="47"/>
    </row>
    <row r="217" spans="16:25">
      <c r="P217" s="16">
        <v>1992</v>
      </c>
      <c r="Q217" s="16">
        <v>9</v>
      </c>
      <c r="R217" s="57">
        <v>112940</v>
      </c>
      <c r="S217" s="57">
        <v>36.6</v>
      </c>
      <c r="V217" s="7"/>
      <c r="X217" s="47"/>
      <c r="Y217" s="47"/>
    </row>
    <row r="218" spans="16:25">
      <c r="P218" s="16">
        <v>1992</v>
      </c>
      <c r="Q218" s="16">
        <v>10</v>
      </c>
      <c r="R218" s="57">
        <v>114476</v>
      </c>
      <c r="S218" s="57">
        <v>39.1</v>
      </c>
      <c r="V218" s="7"/>
      <c r="X218" s="47"/>
      <c r="Y218" s="47"/>
    </row>
    <row r="219" spans="16:25">
      <c r="P219" s="16">
        <v>1992</v>
      </c>
      <c r="Q219" s="16">
        <v>11</v>
      </c>
      <c r="R219" s="57">
        <v>115107</v>
      </c>
      <c r="S219" s="57">
        <v>38.799999999999997</v>
      </c>
      <c r="V219" s="7"/>
      <c r="X219" s="47"/>
      <c r="Y219" s="47"/>
    </row>
    <row r="220" spans="16:25">
      <c r="P220" s="16">
        <v>1992</v>
      </c>
      <c r="Q220" s="16">
        <v>12</v>
      </c>
      <c r="R220" s="57">
        <v>114973</v>
      </c>
      <c r="S220" s="57">
        <v>39.200000000000003</v>
      </c>
      <c r="V220" s="7"/>
      <c r="X220" s="47"/>
      <c r="Y220" s="47"/>
    </row>
    <row r="221" spans="16:25">
      <c r="P221" s="16">
        <v>1993</v>
      </c>
      <c r="Q221" s="16">
        <v>1</v>
      </c>
      <c r="R221" s="57">
        <v>112378</v>
      </c>
      <c r="S221" s="57">
        <v>38.9</v>
      </c>
      <c r="V221" s="7"/>
      <c r="X221" s="47"/>
      <c r="Y221" s="47"/>
    </row>
    <row r="222" spans="16:25">
      <c r="P222" s="16">
        <v>1993</v>
      </c>
      <c r="Q222" s="16">
        <v>2</v>
      </c>
      <c r="R222" s="57">
        <v>113078</v>
      </c>
      <c r="S222" s="57">
        <v>38.9</v>
      </c>
      <c r="V222" s="7"/>
      <c r="X222" s="47"/>
      <c r="Y222" s="47"/>
    </row>
    <row r="223" spans="16:25">
      <c r="P223" s="16">
        <v>1993</v>
      </c>
      <c r="Q223" s="16">
        <v>3</v>
      </c>
      <c r="R223" s="57">
        <v>113422</v>
      </c>
      <c r="S223" s="57">
        <v>39.200000000000003</v>
      </c>
      <c r="V223" s="7"/>
      <c r="X223" s="47"/>
      <c r="Y223" s="47"/>
    </row>
    <row r="224" spans="16:25">
      <c r="P224" s="16">
        <v>1993</v>
      </c>
      <c r="Q224" s="16">
        <v>4</v>
      </c>
      <c r="R224" s="57">
        <v>113026</v>
      </c>
      <c r="S224" s="57">
        <v>39.200000000000003</v>
      </c>
      <c r="V224" s="7"/>
      <c r="X224" s="47"/>
      <c r="Y224" s="47"/>
    </row>
    <row r="225" spans="16:25">
      <c r="P225" s="16">
        <v>1993</v>
      </c>
      <c r="Q225" s="16">
        <v>5</v>
      </c>
      <c r="R225" s="57">
        <v>115629</v>
      </c>
      <c r="S225" s="57">
        <v>39.6</v>
      </c>
      <c r="V225" s="7"/>
      <c r="X225" s="47"/>
      <c r="Y225" s="47"/>
    </row>
    <row r="226" spans="16:25">
      <c r="P226" s="16">
        <v>1993</v>
      </c>
      <c r="Q226" s="16">
        <v>6</v>
      </c>
      <c r="R226" s="57">
        <v>114613</v>
      </c>
      <c r="S226" s="57">
        <v>39.700000000000003</v>
      </c>
      <c r="V226" s="7"/>
      <c r="X226" s="47"/>
      <c r="Y226" s="47"/>
    </row>
    <row r="227" spans="16:25">
      <c r="P227" s="16">
        <v>1993</v>
      </c>
      <c r="Q227" s="16">
        <v>7</v>
      </c>
      <c r="R227" s="57">
        <v>110459</v>
      </c>
      <c r="S227" s="57">
        <v>39.799999999999997</v>
      </c>
      <c r="V227" s="7"/>
      <c r="X227" s="47"/>
      <c r="Y227" s="47"/>
    </row>
    <row r="228" spans="16:25">
      <c r="P228" s="16">
        <v>1993</v>
      </c>
      <c r="Q228" s="16">
        <v>8</v>
      </c>
      <c r="R228" s="57">
        <v>110638</v>
      </c>
      <c r="S228" s="57">
        <v>39.9</v>
      </c>
      <c r="V228" s="7"/>
      <c r="X228" s="47"/>
      <c r="Y228" s="47"/>
    </row>
    <row r="229" spans="16:25">
      <c r="P229" s="16">
        <v>1993</v>
      </c>
      <c r="Q229" s="16">
        <v>9</v>
      </c>
      <c r="R229" s="57">
        <v>115626</v>
      </c>
      <c r="S229" s="57">
        <v>39.799999999999997</v>
      </c>
      <c r="V229" s="7"/>
      <c r="X229" s="47"/>
      <c r="Y229" s="47"/>
    </row>
    <row r="230" spans="16:25">
      <c r="P230" s="16">
        <v>1993</v>
      </c>
      <c r="Q230" s="16">
        <v>10</v>
      </c>
      <c r="R230" s="57">
        <v>116410</v>
      </c>
      <c r="S230" s="57">
        <v>39.4</v>
      </c>
      <c r="V230" s="7"/>
      <c r="X230" s="47"/>
      <c r="Y230" s="47"/>
    </row>
    <row r="231" spans="16:25">
      <c r="P231" s="16">
        <v>1993</v>
      </c>
      <c r="Q231" s="16">
        <v>11</v>
      </c>
      <c r="R231" s="57">
        <v>117717</v>
      </c>
      <c r="S231" s="57">
        <v>39</v>
      </c>
      <c r="V231" s="7"/>
      <c r="X231" s="47"/>
      <c r="Y231" s="47"/>
    </row>
    <row r="232" spans="16:25">
      <c r="P232" s="16">
        <v>1993</v>
      </c>
      <c r="Q232" s="16">
        <v>12</v>
      </c>
      <c r="R232" s="57">
        <v>117619</v>
      </c>
      <c r="S232" s="57">
        <v>39.5</v>
      </c>
      <c r="V232" s="7"/>
      <c r="X232" s="47"/>
      <c r="Y232" s="47"/>
    </row>
    <row r="233" spans="16:25">
      <c r="P233" s="16">
        <v>1994</v>
      </c>
      <c r="Q233" s="16">
        <v>1</v>
      </c>
      <c r="R233" s="57">
        <v>114903</v>
      </c>
      <c r="S233" s="57">
        <v>38.6</v>
      </c>
      <c r="V233" s="7"/>
      <c r="X233" s="47"/>
      <c r="Y233" s="47"/>
    </row>
    <row r="234" spans="16:25">
      <c r="P234" s="16">
        <v>1994</v>
      </c>
      <c r="Q234" s="16">
        <v>2</v>
      </c>
      <c r="R234" s="57">
        <v>116132</v>
      </c>
      <c r="S234" s="57">
        <v>38</v>
      </c>
      <c r="V234" s="7"/>
      <c r="X234" s="47"/>
      <c r="Y234" s="47"/>
    </row>
    <row r="235" spans="16:25">
      <c r="P235" s="16">
        <v>1994</v>
      </c>
      <c r="Q235" s="16">
        <v>3</v>
      </c>
      <c r="R235" s="57">
        <v>116621</v>
      </c>
      <c r="S235" s="57">
        <v>39.1</v>
      </c>
      <c r="V235" s="7"/>
      <c r="X235" s="47"/>
      <c r="Y235" s="47"/>
    </row>
    <row r="236" spans="16:25">
      <c r="P236" s="16">
        <v>1994</v>
      </c>
      <c r="Q236" s="16">
        <v>4</v>
      </c>
      <c r="R236" s="57">
        <v>117556</v>
      </c>
      <c r="S236" s="57">
        <v>39.4</v>
      </c>
      <c r="V236" s="7"/>
      <c r="X236" s="47"/>
      <c r="Y236" s="47"/>
    </row>
    <row r="237" spans="16:25">
      <c r="P237" s="16">
        <v>1994</v>
      </c>
      <c r="Q237" s="16">
        <v>5</v>
      </c>
      <c r="R237" s="57">
        <v>118845</v>
      </c>
      <c r="S237" s="57">
        <v>39.5</v>
      </c>
      <c r="V237" s="7"/>
      <c r="X237" s="47"/>
      <c r="Y237" s="47"/>
    </row>
    <row r="238" spans="16:25">
      <c r="P238" s="16">
        <v>1994</v>
      </c>
      <c r="Q238" s="16">
        <v>6</v>
      </c>
      <c r="R238" s="57">
        <v>116380</v>
      </c>
      <c r="S238" s="57">
        <v>39.700000000000003</v>
      </c>
      <c r="V238" s="7"/>
      <c r="X238" s="47"/>
      <c r="Y238" s="47"/>
    </row>
    <row r="239" spans="16:25">
      <c r="P239" s="16">
        <v>1994</v>
      </c>
      <c r="Q239" s="16">
        <v>7</v>
      </c>
      <c r="R239" s="57">
        <v>113669</v>
      </c>
      <c r="S239" s="57">
        <v>39.700000000000003</v>
      </c>
      <c r="V239" s="7"/>
      <c r="X239" s="47"/>
      <c r="Y239" s="47"/>
    </row>
    <row r="240" spans="16:25">
      <c r="P240" s="16">
        <v>1994</v>
      </c>
      <c r="Q240" s="16">
        <v>8</v>
      </c>
      <c r="R240" s="57">
        <v>113977</v>
      </c>
      <c r="S240" s="57">
        <v>39.700000000000003</v>
      </c>
      <c r="V240" s="7"/>
      <c r="X240" s="47"/>
      <c r="Y240" s="47"/>
    </row>
    <row r="241" spans="16:25">
      <c r="P241" s="16">
        <v>1994</v>
      </c>
      <c r="Q241" s="16">
        <v>9</v>
      </c>
      <c r="R241" s="57">
        <v>119144</v>
      </c>
      <c r="S241" s="57">
        <v>39.700000000000003</v>
      </c>
      <c r="V241" s="7"/>
      <c r="X241" s="47"/>
      <c r="Y241" s="47"/>
    </row>
    <row r="242" spans="16:25">
      <c r="P242" s="16">
        <v>1994</v>
      </c>
      <c r="Q242" s="16">
        <v>10</v>
      </c>
      <c r="R242" s="57">
        <v>120260</v>
      </c>
      <c r="S242" s="57">
        <v>39.200000000000003</v>
      </c>
      <c r="V242" s="7"/>
      <c r="X242" s="47"/>
      <c r="Y242" s="47"/>
    </row>
    <row r="243" spans="16:25">
      <c r="P243" s="16">
        <v>1994</v>
      </c>
      <c r="Q243" s="16">
        <v>11</v>
      </c>
      <c r="R243" s="57">
        <v>120901</v>
      </c>
      <c r="S243" s="57">
        <v>38.5</v>
      </c>
      <c r="V243" s="7"/>
      <c r="X243" s="47"/>
      <c r="Y243" s="47"/>
    </row>
    <row r="244" spans="16:25">
      <c r="P244" s="16">
        <v>1994</v>
      </c>
      <c r="Q244" s="16">
        <v>12</v>
      </c>
      <c r="R244" s="57">
        <v>120900</v>
      </c>
      <c r="S244" s="57">
        <v>39.200000000000003</v>
      </c>
      <c r="V244" s="7"/>
      <c r="X244" s="47"/>
      <c r="Y244" s="47"/>
    </row>
    <row r="245" spans="16:25">
      <c r="P245" s="16">
        <v>1995</v>
      </c>
      <c r="Q245" s="16">
        <v>1</v>
      </c>
      <c r="R245" s="57">
        <v>118065</v>
      </c>
      <c r="S245" s="57">
        <v>38.9</v>
      </c>
      <c r="V245" s="7"/>
      <c r="X245" s="47"/>
      <c r="Y245" s="47"/>
    </row>
    <row r="246" spans="16:25">
      <c r="P246" s="16">
        <v>1995</v>
      </c>
      <c r="Q246" s="16">
        <v>2</v>
      </c>
      <c r="R246" s="57">
        <v>119233</v>
      </c>
      <c r="S246" s="57">
        <v>38.799999999999997</v>
      </c>
      <c r="V246" s="7"/>
      <c r="X246" s="47"/>
      <c r="Y246" s="47"/>
    </row>
    <row r="247" spans="16:25">
      <c r="P247" s="16">
        <v>1995</v>
      </c>
      <c r="Q247" s="16">
        <v>3</v>
      </c>
      <c r="R247" s="57">
        <v>119290</v>
      </c>
      <c r="S247" s="57">
        <v>39.1</v>
      </c>
      <c r="V247" s="7"/>
      <c r="X247" s="47"/>
      <c r="Y247" s="47"/>
    </row>
    <row r="248" spans="16:25">
      <c r="P248" s="16">
        <v>1995</v>
      </c>
      <c r="Q248" s="16">
        <v>4</v>
      </c>
      <c r="R248" s="57">
        <v>118927</v>
      </c>
      <c r="S248" s="57">
        <v>38.200000000000003</v>
      </c>
      <c r="V248" s="7"/>
      <c r="X248" s="47"/>
      <c r="Y248" s="47"/>
    </row>
    <row r="249" spans="16:25">
      <c r="P249" s="16">
        <v>1995</v>
      </c>
      <c r="Q249" s="16">
        <v>5</v>
      </c>
      <c r="R249" s="57">
        <v>120348</v>
      </c>
      <c r="S249" s="57">
        <v>39.4</v>
      </c>
      <c r="V249" s="7"/>
      <c r="X249" s="47"/>
      <c r="Y249" s="47"/>
    </row>
    <row r="250" spans="16:25">
      <c r="P250" s="16">
        <v>1995</v>
      </c>
      <c r="Q250" s="16">
        <v>6</v>
      </c>
      <c r="R250" s="57">
        <v>118477</v>
      </c>
      <c r="S250" s="57">
        <v>39.700000000000003</v>
      </c>
      <c r="V250" s="7"/>
      <c r="X250" s="47"/>
      <c r="Y250" s="47"/>
    </row>
    <row r="251" spans="16:25">
      <c r="P251" s="16">
        <v>1995</v>
      </c>
      <c r="Q251" s="16">
        <v>7</v>
      </c>
      <c r="R251" s="57">
        <v>116239</v>
      </c>
      <c r="S251" s="57">
        <v>39.700000000000003</v>
      </c>
      <c r="V251" s="7"/>
      <c r="X251" s="47"/>
      <c r="Y251" s="47"/>
    </row>
    <row r="252" spans="16:25">
      <c r="P252" s="16">
        <v>1995</v>
      </c>
      <c r="Q252" s="16">
        <v>8</v>
      </c>
      <c r="R252" s="57">
        <v>115639</v>
      </c>
      <c r="S252" s="57">
        <v>39.700000000000003</v>
      </c>
      <c r="V252" s="7"/>
      <c r="X252" s="47"/>
      <c r="Y252" s="47"/>
    </row>
    <row r="253" spans="16:25">
      <c r="P253" s="16">
        <v>1995</v>
      </c>
      <c r="Q253" s="16">
        <v>9</v>
      </c>
      <c r="R253" s="57">
        <v>120851</v>
      </c>
      <c r="S253" s="57">
        <v>39.700000000000003</v>
      </c>
      <c r="V253" s="7"/>
      <c r="X253" s="47"/>
      <c r="Y253" s="47"/>
    </row>
    <row r="254" spans="16:25">
      <c r="P254" s="16">
        <v>1995</v>
      </c>
      <c r="Q254" s="16">
        <v>10</v>
      </c>
      <c r="R254" s="57">
        <v>121577</v>
      </c>
      <c r="S254" s="57">
        <v>39.299999999999997</v>
      </c>
      <c r="V254" s="7"/>
      <c r="X254" s="47"/>
      <c r="Y254" s="47"/>
    </row>
    <row r="255" spans="16:25">
      <c r="P255" s="16">
        <v>1995</v>
      </c>
      <c r="Q255" s="16">
        <v>11</v>
      </c>
      <c r="R255" s="57">
        <v>121644</v>
      </c>
      <c r="S255" s="57">
        <v>39.299999999999997</v>
      </c>
      <c r="V255" s="7"/>
      <c r="X255" s="47"/>
      <c r="Y255" s="47"/>
    </row>
    <row r="256" spans="16:25">
      <c r="P256" s="16">
        <v>1995</v>
      </c>
      <c r="Q256" s="16">
        <v>12</v>
      </c>
      <c r="R256" s="57">
        <v>121525</v>
      </c>
      <c r="S256" s="57">
        <v>39.200000000000003</v>
      </c>
      <c r="V256" s="7"/>
      <c r="X256" s="47"/>
      <c r="Y256" s="47"/>
    </row>
    <row r="257" spans="16:25">
      <c r="P257" s="16">
        <v>1996</v>
      </c>
      <c r="Q257" s="16">
        <v>1</v>
      </c>
      <c r="R257" s="57">
        <v>116992</v>
      </c>
      <c r="S257" s="57">
        <v>37.4</v>
      </c>
      <c r="V257" s="7"/>
      <c r="X257" s="47"/>
      <c r="Y257" s="47"/>
    </row>
    <row r="258" spans="16:25">
      <c r="P258" s="16">
        <v>1996</v>
      </c>
      <c r="Q258" s="16">
        <v>2</v>
      </c>
      <c r="R258" s="57">
        <v>119955</v>
      </c>
      <c r="S258" s="57">
        <v>39.1</v>
      </c>
      <c r="V258" s="7"/>
      <c r="X258" s="47"/>
      <c r="Y258" s="47"/>
    </row>
    <row r="259" spans="16:25">
      <c r="P259" s="16">
        <v>1996</v>
      </c>
      <c r="Q259" s="16">
        <v>3</v>
      </c>
      <c r="R259" s="57">
        <v>120522</v>
      </c>
      <c r="S259" s="57">
        <v>39.1</v>
      </c>
      <c r="V259" s="7"/>
      <c r="X259" s="47"/>
      <c r="Y259" s="47"/>
    </row>
    <row r="260" spans="16:25">
      <c r="P260" s="16">
        <v>1996</v>
      </c>
      <c r="Q260" s="16">
        <v>4</v>
      </c>
      <c r="R260" s="57">
        <v>119559</v>
      </c>
      <c r="S260" s="57">
        <v>39</v>
      </c>
      <c r="V260" s="7"/>
      <c r="X260" s="47"/>
      <c r="Y260" s="47"/>
    </row>
    <row r="261" spans="16:25">
      <c r="P261" s="16">
        <v>1996</v>
      </c>
      <c r="Q261" s="16">
        <v>5</v>
      </c>
      <c r="R261" s="57">
        <v>121965</v>
      </c>
      <c r="S261" s="57">
        <v>39.6</v>
      </c>
      <c r="V261" s="7"/>
      <c r="X261" s="47"/>
      <c r="Y261" s="47"/>
    </row>
    <row r="262" spans="16:25">
      <c r="P262" s="16">
        <v>1996</v>
      </c>
      <c r="Q262" s="16">
        <v>6</v>
      </c>
      <c r="R262" s="57">
        <v>120609</v>
      </c>
      <c r="S262" s="57">
        <v>39.700000000000003</v>
      </c>
      <c r="V262" s="7"/>
      <c r="X262" s="47"/>
      <c r="Y262" s="47"/>
    </row>
    <row r="263" spans="16:25">
      <c r="P263" s="16">
        <v>1996</v>
      </c>
      <c r="Q263" s="16">
        <v>7</v>
      </c>
      <c r="R263" s="57">
        <v>117906</v>
      </c>
      <c r="S263" s="57">
        <v>39.6</v>
      </c>
      <c r="V263" s="7"/>
      <c r="X263" s="47"/>
      <c r="Y263" s="47"/>
    </row>
    <row r="264" spans="16:25">
      <c r="P264" s="16">
        <v>1996</v>
      </c>
      <c r="Q264" s="16">
        <v>8</v>
      </c>
      <c r="R264" s="57">
        <v>118357</v>
      </c>
      <c r="S264" s="57">
        <v>39.799999999999997</v>
      </c>
      <c r="V264" s="7"/>
      <c r="X264" s="47"/>
      <c r="Y264" s="47"/>
    </row>
    <row r="265" spans="16:25">
      <c r="P265" s="16">
        <v>1996</v>
      </c>
      <c r="Q265" s="16">
        <v>9</v>
      </c>
      <c r="R265" s="57">
        <v>123186</v>
      </c>
      <c r="S265" s="57">
        <v>39.799999999999997</v>
      </c>
      <c r="V265" s="7"/>
      <c r="X265" s="47"/>
      <c r="Y265" s="47"/>
    </row>
    <row r="266" spans="16:25">
      <c r="P266" s="16">
        <v>1996</v>
      </c>
      <c r="Q266" s="16">
        <v>10</v>
      </c>
      <c r="R266" s="57">
        <v>124092</v>
      </c>
      <c r="S266" s="57">
        <v>39.799999999999997</v>
      </c>
      <c r="V266" s="7"/>
      <c r="X266" s="47"/>
      <c r="Y266" s="47"/>
    </row>
    <row r="267" spans="16:25">
      <c r="P267" s="16">
        <v>1996</v>
      </c>
      <c r="Q267" s="16">
        <v>11</v>
      </c>
      <c r="R267" s="57">
        <v>124439</v>
      </c>
      <c r="S267" s="57">
        <v>39.1</v>
      </c>
      <c r="V267" s="7"/>
      <c r="X267" s="47"/>
      <c r="Y267" s="47"/>
    </row>
    <row r="268" spans="16:25">
      <c r="P268" s="16">
        <v>1996</v>
      </c>
      <c r="Q268" s="16">
        <v>12</v>
      </c>
      <c r="R268" s="57">
        <v>123693</v>
      </c>
      <c r="S268" s="57">
        <v>39.299999999999997</v>
      </c>
      <c r="V268" s="7"/>
      <c r="X268" s="47"/>
      <c r="Y268" s="47"/>
    </row>
    <row r="269" spans="16:25">
      <c r="P269" s="16">
        <v>1997</v>
      </c>
      <c r="Q269" s="16">
        <v>1</v>
      </c>
      <c r="R269" s="57">
        <v>121821</v>
      </c>
      <c r="S269" s="57">
        <v>38.700000000000003</v>
      </c>
      <c r="V269" s="7"/>
      <c r="X269" s="47"/>
      <c r="Y269" s="47"/>
    </row>
    <row r="270" spans="16:25">
      <c r="P270" s="16">
        <v>1997</v>
      </c>
      <c r="Q270" s="16">
        <v>2</v>
      </c>
      <c r="R270" s="57">
        <v>122707</v>
      </c>
      <c r="S270" s="57">
        <v>39</v>
      </c>
      <c r="V270" s="7"/>
      <c r="X270" s="47"/>
      <c r="Y270" s="47"/>
    </row>
    <row r="271" spans="16:25">
      <c r="P271" s="16">
        <v>1997</v>
      </c>
      <c r="Q271" s="16">
        <v>3</v>
      </c>
      <c r="R271" s="57">
        <v>123771</v>
      </c>
      <c r="S271" s="57">
        <v>39.299999999999997</v>
      </c>
      <c r="V271" s="7"/>
      <c r="X271" s="47"/>
      <c r="Y271" s="47"/>
    </row>
    <row r="272" spans="16:25">
      <c r="P272" s="16">
        <v>1997</v>
      </c>
      <c r="Q272" s="16">
        <v>4</v>
      </c>
      <c r="R272" s="57">
        <v>124452</v>
      </c>
      <c r="S272" s="57">
        <v>39.5</v>
      </c>
      <c r="V272" s="7"/>
      <c r="X272" s="47"/>
      <c r="Y272" s="47"/>
    </row>
    <row r="273" spans="16:25">
      <c r="P273" s="16">
        <v>1997</v>
      </c>
      <c r="Q273" s="16">
        <v>5</v>
      </c>
      <c r="R273" s="57">
        <v>125180</v>
      </c>
      <c r="S273" s="57">
        <v>39.799999999999997</v>
      </c>
      <c r="V273" s="7"/>
      <c r="X273" s="47"/>
      <c r="Y273" s="47"/>
    </row>
    <row r="274" spans="16:25">
      <c r="P274" s="16">
        <v>1997</v>
      </c>
      <c r="Q274" s="16">
        <v>6</v>
      </c>
      <c r="R274" s="57">
        <v>123599</v>
      </c>
      <c r="S274" s="57">
        <v>39.799999999999997</v>
      </c>
      <c r="V274" s="7"/>
      <c r="X274" s="47"/>
      <c r="Y274" s="47"/>
    </row>
    <row r="275" spans="16:25">
      <c r="P275" s="16">
        <v>1997</v>
      </c>
      <c r="Q275" s="16">
        <v>7</v>
      </c>
      <c r="R275" s="57">
        <v>119923</v>
      </c>
      <c r="S275" s="57">
        <v>39.700000000000003</v>
      </c>
      <c r="V275" s="7"/>
      <c r="X275" s="47"/>
      <c r="Y275" s="47"/>
    </row>
    <row r="276" spans="16:25">
      <c r="P276" s="16">
        <v>1997</v>
      </c>
      <c r="Q276" s="16">
        <v>8</v>
      </c>
      <c r="R276" s="57">
        <v>120834</v>
      </c>
      <c r="S276" s="57">
        <v>39.9</v>
      </c>
      <c r="V276" s="7"/>
      <c r="X276" s="47"/>
      <c r="Y276" s="47"/>
    </row>
    <row r="277" spans="16:25">
      <c r="P277" s="16">
        <v>1997</v>
      </c>
      <c r="Q277" s="16">
        <v>9</v>
      </c>
      <c r="R277" s="57">
        <v>125411</v>
      </c>
      <c r="S277" s="57">
        <v>40</v>
      </c>
      <c r="V277" s="7"/>
      <c r="X277" s="47"/>
      <c r="Y277" s="47"/>
    </row>
    <row r="278" spans="16:25">
      <c r="P278" s="16">
        <v>1997</v>
      </c>
      <c r="Q278" s="16">
        <v>10</v>
      </c>
      <c r="R278" s="57">
        <v>126466</v>
      </c>
      <c r="S278" s="57">
        <v>39.4</v>
      </c>
      <c r="V278" s="7"/>
      <c r="X278" s="47"/>
      <c r="Y278" s="47"/>
    </row>
    <row r="279" spans="16:25">
      <c r="P279" s="16">
        <v>1997</v>
      </c>
      <c r="Q279" s="16">
        <v>11</v>
      </c>
      <c r="R279" s="57">
        <v>126934</v>
      </c>
      <c r="S279" s="57">
        <v>39</v>
      </c>
      <c r="V279" s="7"/>
      <c r="X279" s="47"/>
      <c r="Y279" s="47"/>
    </row>
    <row r="280" spans="16:25">
      <c r="P280" s="16">
        <v>1997</v>
      </c>
      <c r="Q280" s="16">
        <v>12</v>
      </c>
      <c r="R280" s="57">
        <v>126937</v>
      </c>
      <c r="S280" s="57">
        <v>39.5</v>
      </c>
      <c r="V280" s="7"/>
      <c r="X280" s="47"/>
      <c r="Y280" s="47"/>
    </row>
    <row r="281" spans="16:25">
      <c r="P281" s="16">
        <v>1998</v>
      </c>
      <c r="Q281" s="16">
        <v>1</v>
      </c>
      <c r="R281" s="57">
        <v>124632</v>
      </c>
      <c r="S281" s="57">
        <v>39.200000000000003</v>
      </c>
      <c r="V281" s="7"/>
      <c r="X281" s="47"/>
      <c r="Y281" s="47"/>
    </row>
    <row r="282" spans="16:25">
      <c r="P282" s="16">
        <v>1998</v>
      </c>
      <c r="Q282" s="16">
        <v>2</v>
      </c>
      <c r="R282" s="57">
        <v>125387</v>
      </c>
      <c r="S282" s="57">
        <v>39.200000000000003</v>
      </c>
      <c r="V282" s="7"/>
      <c r="X282" s="47"/>
      <c r="Y282" s="47"/>
    </row>
    <row r="283" spans="16:25">
      <c r="P283" s="16">
        <v>1998</v>
      </c>
      <c r="Q283" s="16">
        <v>3</v>
      </c>
      <c r="R283" s="57">
        <v>125613</v>
      </c>
      <c r="S283" s="57">
        <v>39.299999999999997</v>
      </c>
      <c r="V283" s="7"/>
      <c r="X283" s="47"/>
      <c r="Y283" s="47"/>
    </row>
    <row r="284" spans="16:25">
      <c r="P284" s="16">
        <v>1998</v>
      </c>
      <c r="Q284" s="16">
        <v>4</v>
      </c>
      <c r="R284" s="57">
        <v>124898</v>
      </c>
      <c r="S284" s="57">
        <v>39.4</v>
      </c>
      <c r="V284" s="7"/>
      <c r="X284" s="47"/>
      <c r="Y284" s="47"/>
    </row>
    <row r="285" spans="16:25">
      <c r="P285" s="16">
        <v>1998</v>
      </c>
      <c r="Q285" s="16">
        <v>5</v>
      </c>
      <c r="R285" s="57">
        <v>127227</v>
      </c>
      <c r="S285" s="57">
        <v>39.799999999999997</v>
      </c>
      <c r="V285" s="7"/>
      <c r="X285" s="47"/>
      <c r="Y285" s="47"/>
    </row>
    <row r="286" spans="16:25">
      <c r="P286" s="16">
        <v>1998</v>
      </c>
      <c r="Q286" s="16">
        <v>6</v>
      </c>
      <c r="R286" s="57">
        <v>125147</v>
      </c>
      <c r="S286" s="57">
        <v>39.700000000000003</v>
      </c>
      <c r="V286" s="7"/>
      <c r="X286" s="47"/>
      <c r="Y286" s="47"/>
    </row>
    <row r="287" spans="16:25">
      <c r="P287" s="16">
        <v>1998</v>
      </c>
      <c r="Q287" s="16">
        <v>7</v>
      </c>
      <c r="R287" s="57">
        <v>122521</v>
      </c>
      <c r="S287" s="57">
        <v>39.9</v>
      </c>
      <c r="V287" s="7"/>
      <c r="X287" s="47"/>
      <c r="Y287" s="47"/>
    </row>
    <row r="288" spans="16:25">
      <c r="P288" s="16">
        <v>1998</v>
      </c>
      <c r="Q288" s="16">
        <v>8</v>
      </c>
      <c r="R288" s="57">
        <v>122417</v>
      </c>
      <c r="S288" s="57">
        <v>39.9</v>
      </c>
      <c r="V288" s="7"/>
      <c r="X288" s="47"/>
      <c r="Y288" s="47"/>
    </row>
    <row r="289" spans="16:25">
      <c r="P289" s="16">
        <v>1998</v>
      </c>
      <c r="Q289" s="16">
        <v>9</v>
      </c>
      <c r="R289" s="57">
        <v>126677</v>
      </c>
      <c r="S289" s="57">
        <v>36.799999999999997</v>
      </c>
      <c r="V289" s="7"/>
      <c r="X289" s="47"/>
      <c r="Y289" s="47"/>
    </row>
    <row r="290" spans="16:25">
      <c r="P290" s="16">
        <v>1998</v>
      </c>
      <c r="Q290" s="16">
        <v>10</v>
      </c>
      <c r="R290" s="57">
        <v>128129</v>
      </c>
      <c r="S290" s="57">
        <v>39.5</v>
      </c>
      <c r="V290" s="7"/>
      <c r="X290" s="47"/>
      <c r="Y290" s="47"/>
    </row>
    <row r="291" spans="16:25">
      <c r="P291" s="16">
        <v>1998</v>
      </c>
      <c r="Q291" s="16">
        <v>11</v>
      </c>
      <c r="R291" s="57">
        <v>128710</v>
      </c>
      <c r="S291" s="57">
        <v>39.1</v>
      </c>
      <c r="V291" s="7"/>
      <c r="X291" s="47"/>
      <c r="Y291" s="47"/>
    </row>
    <row r="292" spans="16:25">
      <c r="P292" s="16">
        <v>1998</v>
      </c>
      <c r="Q292" s="16">
        <v>12</v>
      </c>
      <c r="R292" s="57">
        <v>129168</v>
      </c>
      <c r="S292" s="57">
        <v>39.799999999999997</v>
      </c>
      <c r="V292" s="7"/>
      <c r="X292" s="47"/>
      <c r="Y292" s="47"/>
    </row>
    <row r="293" spans="16:25">
      <c r="P293" s="16">
        <v>1999</v>
      </c>
      <c r="Q293" s="16">
        <v>1</v>
      </c>
      <c r="R293" s="57">
        <v>126748</v>
      </c>
      <c r="S293" s="57">
        <v>39.1</v>
      </c>
      <c r="V293" s="7"/>
      <c r="X293" s="47"/>
      <c r="Y293" s="47"/>
    </row>
    <row r="294" spans="16:25">
      <c r="P294" s="16">
        <v>1999</v>
      </c>
      <c r="Q294" s="16">
        <v>2</v>
      </c>
      <c r="R294" s="57">
        <v>127572</v>
      </c>
      <c r="S294" s="57">
        <v>39.299999999999997</v>
      </c>
      <c r="V294" s="7"/>
      <c r="X294" s="47"/>
      <c r="Y294" s="47"/>
    </row>
    <row r="295" spans="16:25">
      <c r="P295" s="16">
        <v>1999</v>
      </c>
      <c r="Q295" s="16">
        <v>3</v>
      </c>
      <c r="R295" s="57">
        <v>127868</v>
      </c>
      <c r="S295" s="57">
        <v>39.4</v>
      </c>
      <c r="V295" s="7"/>
      <c r="X295" s="47"/>
      <c r="Y295" s="47"/>
    </row>
    <row r="296" spans="16:25">
      <c r="P296" s="16">
        <v>1999</v>
      </c>
      <c r="Q296" s="16">
        <v>4</v>
      </c>
      <c r="R296" s="57">
        <v>128716</v>
      </c>
      <c r="S296" s="57">
        <v>39.6</v>
      </c>
      <c r="V296" s="7"/>
      <c r="X296" s="47"/>
      <c r="Y296" s="47"/>
    </row>
    <row r="297" spans="16:25">
      <c r="P297" s="16">
        <v>1999</v>
      </c>
      <c r="Q297" s="16">
        <v>5</v>
      </c>
      <c r="R297" s="57">
        <v>129162</v>
      </c>
      <c r="S297" s="57">
        <v>39.700000000000003</v>
      </c>
      <c r="V297" s="7"/>
      <c r="X297" s="47"/>
      <c r="Y297" s="47"/>
    </row>
    <row r="298" spans="16:25">
      <c r="P298" s="16">
        <v>1999</v>
      </c>
      <c r="Q298" s="16">
        <v>6</v>
      </c>
      <c r="R298" s="57">
        <v>127856</v>
      </c>
      <c r="S298" s="57">
        <v>39.9</v>
      </c>
      <c r="V298" s="7"/>
      <c r="X298" s="47"/>
      <c r="Y298" s="47"/>
    </row>
    <row r="299" spans="16:25">
      <c r="P299" s="16">
        <v>1999</v>
      </c>
      <c r="Q299" s="16">
        <v>7</v>
      </c>
      <c r="R299" s="57">
        <v>124075</v>
      </c>
      <c r="S299" s="57">
        <v>39.799999999999997</v>
      </c>
      <c r="V299" s="7"/>
      <c r="X299" s="47"/>
      <c r="Y299" s="47"/>
    </row>
    <row r="300" spans="16:25">
      <c r="P300" s="16">
        <v>1999</v>
      </c>
      <c r="Q300" s="16">
        <v>8</v>
      </c>
      <c r="R300" s="57">
        <v>124238</v>
      </c>
      <c r="S300" s="57">
        <v>39.9</v>
      </c>
      <c r="V300" s="7"/>
      <c r="X300" s="47"/>
      <c r="Y300" s="47"/>
    </row>
    <row r="301" spans="16:25">
      <c r="P301" s="16">
        <v>1999</v>
      </c>
      <c r="Q301" s="16">
        <v>9</v>
      </c>
      <c r="R301" s="57">
        <v>128916</v>
      </c>
      <c r="S301" s="57">
        <v>39.5</v>
      </c>
      <c r="V301" s="7"/>
      <c r="X301" s="47"/>
      <c r="Y301" s="47"/>
    </row>
    <row r="302" spans="16:25">
      <c r="P302" s="16">
        <v>1999</v>
      </c>
      <c r="Q302" s="16">
        <v>10</v>
      </c>
      <c r="R302" s="57">
        <v>130001</v>
      </c>
      <c r="S302" s="57">
        <v>39.6</v>
      </c>
      <c r="V302" s="7"/>
      <c r="X302" s="47"/>
      <c r="Y302" s="47"/>
    </row>
    <row r="303" spans="16:25">
      <c r="P303" s="16">
        <v>1999</v>
      </c>
      <c r="Q303" s="16">
        <v>11</v>
      </c>
      <c r="R303" s="57">
        <v>130808</v>
      </c>
      <c r="S303" s="57">
        <v>39.200000000000003</v>
      </c>
      <c r="V303" s="7"/>
      <c r="X303" s="47"/>
      <c r="Y303" s="47"/>
    </row>
    <row r="304" spans="16:25">
      <c r="P304" s="16">
        <v>1999</v>
      </c>
      <c r="Q304" s="16">
        <v>12</v>
      </c>
      <c r="R304" s="57">
        <v>131006</v>
      </c>
      <c r="S304" s="57">
        <v>39.799999999999997</v>
      </c>
      <c r="V304" s="7"/>
      <c r="X304" s="47"/>
      <c r="Y304" s="47"/>
    </row>
    <row r="305" spans="16:25">
      <c r="P305" s="16">
        <v>2000</v>
      </c>
      <c r="Q305" s="16">
        <v>1</v>
      </c>
      <c r="R305" s="57">
        <v>130360</v>
      </c>
      <c r="S305" s="57">
        <v>39.299999999999997</v>
      </c>
      <c r="V305" s="7"/>
      <c r="X305" s="47"/>
      <c r="Y305" s="47"/>
    </row>
    <row r="306" spans="16:25">
      <c r="P306" s="16">
        <v>2000</v>
      </c>
      <c r="Q306" s="16">
        <v>2</v>
      </c>
      <c r="R306" s="57">
        <v>131415</v>
      </c>
      <c r="S306" s="57">
        <v>39.6</v>
      </c>
      <c r="V306" s="7"/>
      <c r="X306" s="47"/>
      <c r="Y306" s="47"/>
    </row>
    <row r="307" spans="16:25">
      <c r="P307" s="16">
        <v>2000</v>
      </c>
      <c r="Q307" s="16">
        <v>3</v>
      </c>
      <c r="R307" s="57">
        <v>131206</v>
      </c>
      <c r="S307" s="57">
        <v>39.6</v>
      </c>
      <c r="V307" s="7"/>
      <c r="X307" s="47"/>
      <c r="Y307" s="47"/>
    </row>
    <row r="308" spans="16:25">
      <c r="P308" s="16">
        <v>2000</v>
      </c>
      <c r="Q308" s="16">
        <v>4</v>
      </c>
      <c r="R308" s="57">
        <v>132877</v>
      </c>
      <c r="S308" s="57">
        <v>39.799999999999997</v>
      </c>
      <c r="V308" s="7"/>
      <c r="X308" s="47"/>
      <c r="Y308" s="47"/>
    </row>
    <row r="309" spans="16:25">
      <c r="P309" s="16">
        <v>2000</v>
      </c>
      <c r="Q309" s="16">
        <v>5</v>
      </c>
      <c r="R309" s="57">
        <v>132647</v>
      </c>
      <c r="S309" s="57">
        <v>39.9</v>
      </c>
      <c r="V309" s="7"/>
      <c r="X309" s="47"/>
      <c r="Y309" s="47"/>
    </row>
    <row r="310" spans="16:25">
      <c r="P310" s="16">
        <v>2000</v>
      </c>
      <c r="Q310" s="16">
        <v>6</v>
      </c>
      <c r="R310" s="57">
        <v>129902</v>
      </c>
      <c r="S310" s="57">
        <v>39.9</v>
      </c>
      <c r="V310" s="7"/>
      <c r="X310" s="47"/>
      <c r="Y310" s="47"/>
    </row>
    <row r="311" spans="16:25">
      <c r="P311" s="16">
        <v>2000</v>
      </c>
      <c r="Q311" s="16">
        <v>7</v>
      </c>
      <c r="R311" s="57">
        <v>126975</v>
      </c>
      <c r="S311" s="57">
        <v>40</v>
      </c>
      <c r="V311" s="7"/>
      <c r="X311" s="47"/>
      <c r="Y311" s="47"/>
    </row>
    <row r="312" spans="16:25">
      <c r="P312" s="16">
        <v>2000</v>
      </c>
      <c r="Q312" s="16">
        <v>8</v>
      </c>
      <c r="R312" s="57">
        <v>127074</v>
      </c>
      <c r="S312" s="57">
        <v>40</v>
      </c>
      <c r="V312" s="7"/>
      <c r="X312" s="47"/>
      <c r="Y312" s="47"/>
    </row>
    <row r="313" spans="16:25">
      <c r="P313" s="16">
        <v>2000</v>
      </c>
      <c r="Q313" s="16">
        <v>9</v>
      </c>
      <c r="R313" s="57">
        <v>132173</v>
      </c>
      <c r="S313" s="57">
        <v>40.1</v>
      </c>
      <c r="V313" s="7"/>
      <c r="X313" s="47"/>
      <c r="Y313" s="47"/>
    </row>
    <row r="314" spans="16:25">
      <c r="P314" s="16">
        <v>2000</v>
      </c>
      <c r="Q314" s="16">
        <v>10</v>
      </c>
      <c r="R314" s="57">
        <v>132972</v>
      </c>
      <c r="S314" s="57">
        <v>39.5</v>
      </c>
      <c r="V314" s="7"/>
      <c r="X314" s="47"/>
      <c r="Y314" s="47"/>
    </row>
    <row r="315" spans="16:25">
      <c r="P315" s="16">
        <v>2000</v>
      </c>
      <c r="Q315" s="16">
        <v>11</v>
      </c>
      <c r="R315" s="57">
        <v>133160</v>
      </c>
      <c r="S315" s="57">
        <v>39.5</v>
      </c>
      <c r="V315" s="7"/>
      <c r="X315" s="47"/>
      <c r="Y315" s="47"/>
    </row>
    <row r="316" spans="16:25">
      <c r="P316" s="16">
        <v>2000</v>
      </c>
      <c r="Q316" s="16">
        <v>12</v>
      </c>
      <c r="R316" s="57">
        <v>133750</v>
      </c>
      <c r="S316" s="57">
        <v>39.5</v>
      </c>
      <c r="V316" s="7"/>
      <c r="X316" s="47"/>
      <c r="Y316" s="47"/>
    </row>
    <row r="317" spans="16:25">
      <c r="P317" s="16">
        <v>2001</v>
      </c>
      <c r="Q317" s="16">
        <v>1</v>
      </c>
      <c r="R317" s="57">
        <v>131459</v>
      </c>
      <c r="S317" s="57">
        <v>39.200000000000003</v>
      </c>
      <c r="V317" s="7"/>
      <c r="X317" s="47"/>
      <c r="Y317" s="47"/>
    </row>
    <row r="318" spans="16:25">
      <c r="P318" s="16">
        <v>2001</v>
      </c>
      <c r="Q318" s="16">
        <v>2</v>
      </c>
      <c r="R318" s="57">
        <v>132199</v>
      </c>
      <c r="S318" s="57">
        <v>39.1</v>
      </c>
      <c r="V318" s="7"/>
      <c r="X318" s="47"/>
      <c r="Y318" s="47"/>
    </row>
    <row r="319" spans="16:25">
      <c r="P319" s="16">
        <v>2001</v>
      </c>
      <c r="Q319" s="16">
        <v>3</v>
      </c>
      <c r="R319" s="57">
        <v>132271</v>
      </c>
      <c r="S319" s="57">
        <v>39.299999999999997</v>
      </c>
      <c r="V319" s="7"/>
      <c r="X319" s="47"/>
      <c r="Y319" s="47"/>
    </row>
    <row r="320" spans="16:25">
      <c r="P320" s="16">
        <v>2001</v>
      </c>
      <c r="Q320" s="16">
        <v>4</v>
      </c>
      <c r="R320" s="57">
        <v>131259</v>
      </c>
      <c r="S320" s="57">
        <v>38.700000000000003</v>
      </c>
      <c r="V320" s="7"/>
      <c r="X320" s="47"/>
      <c r="Y320" s="47"/>
    </row>
    <row r="321" spans="16:25">
      <c r="P321" s="16">
        <v>2001</v>
      </c>
      <c r="Q321" s="16">
        <v>5</v>
      </c>
      <c r="R321" s="57">
        <v>133105</v>
      </c>
      <c r="S321" s="57">
        <v>39.700000000000003</v>
      </c>
      <c r="V321" s="7"/>
      <c r="X321" s="47"/>
      <c r="Y321" s="47"/>
    </row>
    <row r="322" spans="16:25">
      <c r="P322" s="16">
        <v>2001</v>
      </c>
      <c r="Q322" s="16">
        <v>6</v>
      </c>
      <c r="R322" s="57">
        <v>130068</v>
      </c>
      <c r="S322" s="57">
        <v>39.700000000000003</v>
      </c>
      <c r="V322" s="7"/>
      <c r="X322" s="47"/>
      <c r="Y322" s="47"/>
    </row>
    <row r="323" spans="16:25">
      <c r="P323" s="16">
        <v>2001</v>
      </c>
      <c r="Q323" s="16">
        <v>7</v>
      </c>
      <c r="R323" s="57">
        <v>127829</v>
      </c>
      <c r="S323" s="57">
        <v>39.6</v>
      </c>
      <c r="V323" s="7"/>
      <c r="X323" s="47"/>
      <c r="Y323" s="47"/>
    </row>
    <row r="324" spans="16:25">
      <c r="P324" s="16">
        <v>2001</v>
      </c>
      <c r="Q324" s="16">
        <v>8</v>
      </c>
      <c r="R324" s="57">
        <v>127908</v>
      </c>
      <c r="S324" s="57">
        <v>39.6</v>
      </c>
      <c r="V324" s="7"/>
      <c r="X324" s="47"/>
      <c r="Y324" s="47"/>
    </row>
    <row r="325" spans="16:25">
      <c r="P325" s="16">
        <v>2001</v>
      </c>
      <c r="Q325" s="16">
        <v>9</v>
      </c>
      <c r="R325" s="57">
        <v>132199</v>
      </c>
      <c r="S325" s="57">
        <v>39</v>
      </c>
      <c r="V325" s="7"/>
      <c r="X325" s="47"/>
      <c r="Y325" s="47"/>
    </row>
    <row r="326" spans="16:25">
      <c r="P326" s="16">
        <v>2001</v>
      </c>
      <c r="Q326" s="16">
        <v>10</v>
      </c>
      <c r="R326" s="57">
        <v>132446</v>
      </c>
      <c r="S326" s="57">
        <v>39</v>
      </c>
      <c r="V326" s="7"/>
      <c r="X326" s="47"/>
      <c r="Y326" s="47"/>
    </row>
    <row r="327" spans="16:25">
      <c r="P327" s="16">
        <v>2001</v>
      </c>
      <c r="Q327" s="16">
        <v>11</v>
      </c>
      <c r="R327" s="57">
        <v>132198</v>
      </c>
      <c r="S327" s="57">
        <v>38.799999999999997</v>
      </c>
      <c r="V327" s="7"/>
      <c r="X327" s="47"/>
      <c r="Y327" s="47"/>
    </row>
    <row r="328" spans="16:25">
      <c r="P328" s="16">
        <v>2001</v>
      </c>
      <c r="Q328" s="16">
        <v>12</v>
      </c>
      <c r="R328" s="57">
        <v>132688</v>
      </c>
      <c r="S328" s="57">
        <v>39.200000000000003</v>
      </c>
      <c r="V328" s="7"/>
      <c r="X328" s="47"/>
      <c r="Y328" s="47"/>
    </row>
    <row r="329" spans="16:25">
      <c r="P329" s="16">
        <v>2002</v>
      </c>
      <c r="Q329" s="16">
        <v>1</v>
      </c>
      <c r="R329" s="57">
        <v>129944</v>
      </c>
      <c r="S329" s="57">
        <v>39.1</v>
      </c>
      <c r="V329" s="7"/>
      <c r="X329" s="47"/>
      <c r="Y329" s="47"/>
    </row>
    <row r="330" spans="16:25">
      <c r="P330" s="16">
        <v>2002</v>
      </c>
      <c r="Q330" s="16">
        <v>2</v>
      </c>
      <c r="R330" s="57">
        <v>131386</v>
      </c>
      <c r="S330" s="57">
        <v>38.799999999999997</v>
      </c>
      <c r="V330" s="7"/>
      <c r="X330" s="47"/>
      <c r="Y330" s="47"/>
    </row>
    <row r="331" spans="16:25">
      <c r="P331" s="16">
        <v>2002</v>
      </c>
      <c r="Q331" s="16">
        <v>3</v>
      </c>
      <c r="R331" s="57">
        <v>130612</v>
      </c>
      <c r="S331" s="57">
        <v>39.1</v>
      </c>
      <c r="V331" s="7"/>
      <c r="X331" s="47"/>
      <c r="Y331" s="47"/>
    </row>
    <row r="332" spans="16:25">
      <c r="P332" s="16">
        <v>2002</v>
      </c>
      <c r="Q332" s="16">
        <v>4</v>
      </c>
      <c r="R332" s="57">
        <v>131810</v>
      </c>
      <c r="S332" s="57">
        <v>39.299999999999997</v>
      </c>
      <c r="V332" s="7"/>
      <c r="X332" s="47"/>
      <c r="Y332" s="47"/>
    </row>
    <row r="333" spans="16:25">
      <c r="P333" s="16">
        <v>2002</v>
      </c>
      <c r="Q333" s="16">
        <v>5</v>
      </c>
      <c r="R333" s="57">
        <v>132448</v>
      </c>
      <c r="S333" s="57">
        <v>39.4</v>
      </c>
      <c r="V333" s="7"/>
      <c r="X333" s="47"/>
      <c r="Y333" s="47"/>
    </row>
    <row r="334" spans="16:25">
      <c r="P334" s="16">
        <v>2002</v>
      </c>
      <c r="Q334" s="16">
        <v>6</v>
      </c>
      <c r="R334" s="57">
        <v>129742</v>
      </c>
      <c r="S334" s="57">
        <v>39.4</v>
      </c>
      <c r="V334" s="7"/>
      <c r="X334" s="47"/>
      <c r="Y334" s="47"/>
    </row>
    <row r="335" spans="16:25">
      <c r="P335" s="16">
        <v>2002</v>
      </c>
      <c r="Q335" s="16">
        <v>7</v>
      </c>
      <c r="R335" s="57">
        <v>126865</v>
      </c>
      <c r="S335" s="57">
        <v>39.200000000000003</v>
      </c>
      <c r="V335" s="7"/>
      <c r="X335" s="47"/>
      <c r="Y335" s="47"/>
    </row>
    <row r="336" spans="16:25">
      <c r="P336" s="16">
        <v>2002</v>
      </c>
      <c r="Q336" s="16">
        <v>8</v>
      </c>
      <c r="R336" s="57">
        <v>128356</v>
      </c>
      <c r="S336" s="57">
        <v>39.4</v>
      </c>
      <c r="V336" s="7"/>
      <c r="X336" s="47"/>
      <c r="Y336" s="47"/>
    </row>
    <row r="337" spans="16:25">
      <c r="P337" s="16">
        <v>2002</v>
      </c>
      <c r="Q337" s="16">
        <v>9</v>
      </c>
      <c r="R337" s="57">
        <v>132970</v>
      </c>
      <c r="S337" s="57">
        <v>39.4</v>
      </c>
      <c r="V337" s="7"/>
      <c r="X337" s="47"/>
      <c r="Y337" s="47"/>
    </row>
    <row r="338" spans="16:25">
      <c r="P338" s="16">
        <v>2002</v>
      </c>
      <c r="Q338" s="16">
        <v>10</v>
      </c>
      <c r="R338" s="57">
        <v>133215</v>
      </c>
      <c r="S338" s="57">
        <v>39.299999999999997</v>
      </c>
      <c r="V338" s="7"/>
      <c r="X338" s="47"/>
      <c r="Y338" s="47"/>
    </row>
    <row r="339" spans="16:25">
      <c r="P339" s="16">
        <v>2002</v>
      </c>
      <c r="Q339" s="16">
        <v>11</v>
      </c>
      <c r="R339" s="57">
        <v>133130</v>
      </c>
      <c r="S339" s="57">
        <v>38.799999999999997</v>
      </c>
      <c r="V339" s="7"/>
      <c r="X339" s="47"/>
      <c r="Y339" s="47"/>
    </row>
    <row r="340" spans="16:25">
      <c r="P340" s="16">
        <v>2002</v>
      </c>
      <c r="Q340" s="16">
        <v>12</v>
      </c>
      <c r="R340" s="57">
        <v>132616</v>
      </c>
      <c r="S340" s="57">
        <v>38.700000000000003</v>
      </c>
      <c r="V340" s="7"/>
      <c r="X340" s="47"/>
      <c r="Y340" s="47"/>
    </row>
    <row r="341" spans="16:25">
      <c r="P341" s="16">
        <v>2003</v>
      </c>
      <c r="Q341" s="16">
        <v>1</v>
      </c>
      <c r="R341" s="57">
        <v>131635</v>
      </c>
      <c r="S341" s="57">
        <v>38.799999999999997</v>
      </c>
      <c r="V341" s="7"/>
      <c r="X341" s="47"/>
      <c r="Y341" s="47"/>
    </row>
    <row r="342" spans="16:25">
      <c r="P342" s="16">
        <v>2003</v>
      </c>
      <c r="Q342" s="16">
        <v>2</v>
      </c>
      <c r="R342" s="57">
        <v>132335</v>
      </c>
      <c r="S342" s="57">
        <v>38.700000000000003</v>
      </c>
      <c r="V342" s="7"/>
      <c r="X342" s="47"/>
      <c r="Y342" s="47"/>
    </row>
    <row r="343" spans="16:25">
      <c r="P343" s="16">
        <v>2003</v>
      </c>
      <c r="Q343" s="16">
        <v>3</v>
      </c>
      <c r="R343" s="57">
        <v>132155</v>
      </c>
      <c r="S343" s="57">
        <v>39</v>
      </c>
      <c r="V343" s="7"/>
      <c r="X343" s="47"/>
      <c r="Y343" s="47"/>
    </row>
    <row r="344" spans="16:25">
      <c r="P344" s="17">
        <v>2003</v>
      </c>
      <c r="Q344" s="17">
        <v>4</v>
      </c>
      <c r="R344" s="57">
        <v>133176</v>
      </c>
      <c r="S344" s="57">
        <v>39</v>
      </c>
      <c r="V344" s="7"/>
      <c r="X344" s="47"/>
      <c r="Y344" s="47"/>
    </row>
    <row r="345" spans="16:25">
      <c r="P345" s="17">
        <v>2003</v>
      </c>
      <c r="Q345" s="17">
        <v>5</v>
      </c>
      <c r="R345" s="57">
        <v>133386</v>
      </c>
      <c r="S345" s="57">
        <v>39.200000000000003</v>
      </c>
      <c r="V345" s="7"/>
      <c r="X345" s="47"/>
      <c r="Y345" s="47"/>
    </row>
    <row r="346" spans="16:25">
      <c r="P346" s="17">
        <v>2003</v>
      </c>
      <c r="Q346" s="17">
        <v>6</v>
      </c>
      <c r="R346" s="57">
        <v>131132</v>
      </c>
      <c r="S346" s="57">
        <v>39.200000000000003</v>
      </c>
      <c r="V346" s="7"/>
      <c r="X346" s="47"/>
      <c r="Y346" s="47"/>
    </row>
    <row r="347" spans="16:25">
      <c r="P347" s="17">
        <v>2003</v>
      </c>
      <c r="Q347" s="17">
        <v>7</v>
      </c>
      <c r="R347" s="57">
        <v>127368</v>
      </c>
      <c r="S347" s="57">
        <v>39.1</v>
      </c>
      <c r="V347" s="7"/>
      <c r="X347" s="47"/>
      <c r="Y347" s="47"/>
    </row>
    <row r="348" spans="16:25">
      <c r="P348" s="17">
        <v>2003</v>
      </c>
      <c r="Q348" s="17">
        <v>8</v>
      </c>
      <c r="R348" s="57">
        <v>128821</v>
      </c>
      <c r="S348" s="57">
        <v>39.200000000000003</v>
      </c>
      <c r="V348" s="7"/>
      <c r="X348" s="47"/>
      <c r="Y348" s="47"/>
    </row>
    <row r="349" spans="16:25">
      <c r="P349" s="17">
        <v>2003</v>
      </c>
      <c r="Q349" s="17">
        <v>9</v>
      </c>
      <c r="R349" s="57">
        <v>133410</v>
      </c>
      <c r="S349" s="57">
        <v>39.4</v>
      </c>
      <c r="V349" s="7"/>
      <c r="X349" s="47"/>
      <c r="Y349" s="47"/>
    </row>
    <row r="350" spans="16:25">
      <c r="P350" s="17">
        <v>2003</v>
      </c>
      <c r="Q350" s="17">
        <v>10</v>
      </c>
      <c r="R350" s="57">
        <v>134193</v>
      </c>
      <c r="S350" s="57">
        <v>39</v>
      </c>
      <c r="V350" s="7"/>
      <c r="X350" s="47"/>
      <c r="Y350" s="47"/>
    </row>
    <row r="351" spans="16:25">
      <c r="P351" s="17">
        <v>2003</v>
      </c>
      <c r="Q351" s="17">
        <v>11</v>
      </c>
      <c r="R351" s="57">
        <v>135074</v>
      </c>
      <c r="S351" s="57">
        <v>38.700000000000003</v>
      </c>
      <c r="V351" s="7"/>
      <c r="X351" s="47"/>
      <c r="Y351" s="47"/>
    </row>
    <row r="352" spans="16:25">
      <c r="P352" s="17">
        <v>2003</v>
      </c>
      <c r="Q352" s="17">
        <v>12</v>
      </c>
      <c r="R352" s="57">
        <v>134515</v>
      </c>
      <c r="S352" s="57">
        <v>39</v>
      </c>
      <c r="V352" s="7"/>
      <c r="X352" s="47"/>
      <c r="Y352" s="47"/>
    </row>
    <row r="353" spans="16:25">
      <c r="P353" s="17">
        <v>2004</v>
      </c>
      <c r="Q353" s="17">
        <v>1</v>
      </c>
      <c r="R353" s="57">
        <v>132633</v>
      </c>
      <c r="S353" s="57">
        <v>38.9</v>
      </c>
      <c r="V353" s="7"/>
      <c r="X353" s="47"/>
      <c r="Y353" s="47"/>
    </row>
    <row r="354" spans="16:25">
      <c r="P354" s="17">
        <v>2004</v>
      </c>
      <c r="Q354" s="17">
        <v>2</v>
      </c>
      <c r="R354" s="57">
        <v>133259</v>
      </c>
      <c r="S354" s="57">
        <v>38.9</v>
      </c>
      <c r="V354" s="7"/>
      <c r="X354" s="47"/>
      <c r="Y354" s="47"/>
    </row>
    <row r="355" spans="16:25">
      <c r="P355" s="17">
        <v>2004</v>
      </c>
      <c r="Q355" s="17">
        <v>3</v>
      </c>
      <c r="R355" s="57">
        <v>133150</v>
      </c>
      <c r="S355" s="57">
        <v>39.1</v>
      </c>
      <c r="V355" s="7"/>
      <c r="X355" s="47"/>
      <c r="Y355" s="47"/>
    </row>
    <row r="356" spans="16:25">
      <c r="P356" s="17">
        <v>2004</v>
      </c>
      <c r="Q356" s="17">
        <v>4</v>
      </c>
      <c r="R356" s="57">
        <v>133091</v>
      </c>
      <c r="S356" s="57">
        <v>39</v>
      </c>
      <c r="V356" s="7"/>
      <c r="X356" s="47"/>
      <c r="Y356" s="47"/>
    </row>
    <row r="357" spans="16:25">
      <c r="P357" s="17">
        <v>2004</v>
      </c>
      <c r="Q357" s="17">
        <v>5</v>
      </c>
      <c r="R357" s="57">
        <v>134827</v>
      </c>
      <c r="S357" s="57">
        <v>39.299999999999997</v>
      </c>
      <c r="V357" s="7"/>
      <c r="X357" s="47"/>
      <c r="Y357" s="47"/>
    </row>
    <row r="358" spans="16:25">
      <c r="P358" s="17">
        <v>2004</v>
      </c>
      <c r="Q358" s="17">
        <v>6</v>
      </c>
      <c r="R358" s="57">
        <v>132526</v>
      </c>
      <c r="S358" s="57">
        <v>39.1</v>
      </c>
      <c r="V358" s="7"/>
      <c r="X358" s="47"/>
      <c r="Y358" s="47"/>
    </row>
    <row r="359" spans="16:25">
      <c r="P359" s="17">
        <v>2004</v>
      </c>
      <c r="Q359" s="17">
        <v>7</v>
      </c>
      <c r="R359" s="57">
        <v>130139</v>
      </c>
      <c r="S359" s="57">
        <v>39.1</v>
      </c>
      <c r="V359" s="7"/>
      <c r="X359" s="47"/>
      <c r="Y359" s="47"/>
    </row>
    <row r="360" spans="16:25">
      <c r="P360" s="17">
        <v>2004</v>
      </c>
      <c r="Q360" s="17">
        <v>8</v>
      </c>
      <c r="R360" s="57">
        <v>131174</v>
      </c>
      <c r="S360" s="57">
        <v>39.200000000000003</v>
      </c>
      <c r="V360" s="7"/>
      <c r="X360" s="47"/>
      <c r="Y360" s="47"/>
    </row>
    <row r="361" spans="16:25">
      <c r="P361" s="17">
        <v>2004</v>
      </c>
      <c r="Q361" s="17">
        <v>9</v>
      </c>
      <c r="R361" s="57">
        <v>135175</v>
      </c>
      <c r="S361" s="57">
        <v>39.200000000000003</v>
      </c>
      <c r="V361" s="7"/>
      <c r="X361" s="47"/>
      <c r="Y361" s="47"/>
    </row>
    <row r="362" spans="16:25">
      <c r="P362" s="17">
        <v>2004</v>
      </c>
      <c r="Q362" s="17">
        <v>10</v>
      </c>
      <c r="R362" s="57">
        <v>136007</v>
      </c>
      <c r="S362" s="57">
        <v>39</v>
      </c>
      <c r="V362" s="7"/>
      <c r="X362" s="47"/>
      <c r="Y362" s="47"/>
    </row>
    <row r="363" spans="16:25">
      <c r="P363" s="17">
        <v>2004</v>
      </c>
      <c r="Q363" s="17">
        <v>11</v>
      </c>
      <c r="R363" s="57">
        <v>136692</v>
      </c>
      <c r="S363" s="57">
        <v>38.700000000000003</v>
      </c>
      <c r="V363" s="7"/>
      <c r="X363" s="47"/>
      <c r="Y363" s="47"/>
    </row>
    <row r="364" spans="16:25">
      <c r="P364" s="17">
        <v>2004</v>
      </c>
      <c r="Q364" s="17">
        <v>12</v>
      </c>
      <c r="R364" s="57">
        <v>136570</v>
      </c>
      <c r="S364" s="57">
        <v>39.200000000000003</v>
      </c>
      <c r="V364" s="7"/>
      <c r="X364" s="47"/>
      <c r="Y364" s="47"/>
    </row>
    <row r="365" spans="16:25">
      <c r="P365" s="17">
        <v>2005</v>
      </c>
      <c r="Q365" s="17">
        <v>1</v>
      </c>
      <c r="R365" s="57">
        <v>134084</v>
      </c>
      <c r="S365" s="57">
        <v>38.799999999999997</v>
      </c>
      <c r="V365" s="7"/>
      <c r="X365" s="47"/>
      <c r="Y365" s="47"/>
    </row>
    <row r="366" spans="16:25">
      <c r="P366" s="17">
        <v>2005</v>
      </c>
      <c r="Q366" s="17">
        <v>2</v>
      </c>
      <c r="R366" s="57">
        <v>134943</v>
      </c>
      <c r="S366" s="57">
        <v>38.9</v>
      </c>
      <c r="V366" s="7"/>
      <c r="X366" s="47"/>
      <c r="Y366" s="47"/>
    </row>
    <row r="367" spans="16:25">
      <c r="P367" s="17">
        <v>2005</v>
      </c>
      <c r="Q367" s="17">
        <v>3</v>
      </c>
      <c r="R367" s="57">
        <v>135341</v>
      </c>
      <c r="S367" s="57">
        <v>39.1</v>
      </c>
      <c r="V367" s="7"/>
      <c r="X367" s="47"/>
      <c r="Y367" s="47"/>
    </row>
    <row r="368" spans="16:25">
      <c r="P368" s="17">
        <v>2005</v>
      </c>
      <c r="Q368" s="17">
        <v>4</v>
      </c>
      <c r="R368" s="57">
        <v>136941</v>
      </c>
      <c r="S368" s="57">
        <v>39.200000000000003</v>
      </c>
      <c r="V368" s="7"/>
      <c r="X368" s="47"/>
      <c r="Y368" s="47"/>
    </row>
    <row r="369" spans="16:25">
      <c r="P369" s="17">
        <v>2005</v>
      </c>
      <c r="Q369" s="17">
        <v>5</v>
      </c>
      <c r="R369" s="57">
        <v>137376</v>
      </c>
      <c r="S369" s="57">
        <v>39.200000000000003</v>
      </c>
      <c r="V369" s="7"/>
      <c r="X369" s="47"/>
      <c r="Y369" s="47"/>
    </row>
    <row r="370" spans="16:25">
      <c r="P370" s="17">
        <v>2005</v>
      </c>
      <c r="Q370" s="17">
        <v>6</v>
      </c>
      <c r="R370" s="57">
        <v>134558</v>
      </c>
      <c r="S370" s="57">
        <v>39.4</v>
      </c>
      <c r="V370" s="7"/>
      <c r="X370" s="47"/>
      <c r="Y370" s="47"/>
    </row>
    <row r="371" spans="16:25">
      <c r="P371" s="17">
        <v>2005</v>
      </c>
      <c r="Q371" s="17">
        <v>7</v>
      </c>
      <c r="R371" s="57">
        <v>132777</v>
      </c>
      <c r="S371" s="57">
        <v>39.299999999999997</v>
      </c>
      <c r="V371" s="7"/>
      <c r="X371" s="47"/>
      <c r="Y371" s="47"/>
    </row>
    <row r="372" spans="16:25">
      <c r="P372" s="17">
        <v>2005</v>
      </c>
      <c r="Q372" s="17">
        <v>8</v>
      </c>
      <c r="R372" s="57">
        <v>133810</v>
      </c>
      <c r="S372" s="57">
        <v>39.299999999999997</v>
      </c>
      <c r="V372" s="7"/>
      <c r="X372" s="47"/>
      <c r="Y372" s="47"/>
    </row>
    <row r="373" spans="16:25">
      <c r="P373" s="17">
        <v>2005</v>
      </c>
      <c r="Q373" s="17">
        <v>9</v>
      </c>
      <c r="R373" s="57">
        <v>137934</v>
      </c>
      <c r="S373" s="57">
        <v>39.6</v>
      </c>
      <c r="V373" s="7"/>
      <c r="X373" s="47"/>
      <c r="Y373" s="47"/>
    </row>
    <row r="374" spans="16:25">
      <c r="P374" s="17">
        <v>2005</v>
      </c>
      <c r="Q374" s="17">
        <v>10</v>
      </c>
      <c r="R374" s="57">
        <v>138932</v>
      </c>
      <c r="S374" s="57">
        <v>39.1</v>
      </c>
      <c r="V374" s="7"/>
      <c r="X374" s="47"/>
      <c r="Y374" s="47"/>
    </row>
    <row r="375" spans="16:25">
      <c r="P375" s="17">
        <v>2005</v>
      </c>
      <c r="Q375" s="17">
        <v>11</v>
      </c>
      <c r="R375" s="57">
        <v>138974</v>
      </c>
      <c r="S375" s="57">
        <v>38.9</v>
      </c>
      <c r="V375" s="7"/>
      <c r="X375" s="47"/>
      <c r="Y375" s="47"/>
    </row>
    <row r="376" spans="16:25">
      <c r="P376" s="17">
        <v>2005</v>
      </c>
      <c r="Q376" s="17">
        <v>12</v>
      </c>
      <c r="R376" s="57">
        <v>138947</v>
      </c>
      <c r="S376" s="57">
        <v>39.200000000000003</v>
      </c>
      <c r="V376" s="7"/>
      <c r="X376" s="47"/>
      <c r="Y376" s="47"/>
    </row>
    <row r="377" spans="16:25">
      <c r="P377" s="17">
        <v>2006</v>
      </c>
      <c r="Q377" s="17">
        <v>1</v>
      </c>
      <c r="R377" s="57">
        <v>136991</v>
      </c>
      <c r="S377" s="57">
        <v>39</v>
      </c>
      <c r="V377" s="7"/>
      <c r="X377" s="47"/>
      <c r="Y377" s="47"/>
    </row>
    <row r="378" spans="16:25">
      <c r="P378" s="17">
        <v>2006</v>
      </c>
      <c r="Q378" s="17">
        <v>2</v>
      </c>
      <c r="R378" s="57">
        <v>137762</v>
      </c>
      <c r="S378" s="57">
        <v>39</v>
      </c>
      <c r="V378" s="7"/>
      <c r="X378" s="47"/>
      <c r="Y378" s="47"/>
    </row>
    <row r="379" spans="16:25">
      <c r="P379" s="17">
        <v>2006</v>
      </c>
      <c r="Q379" s="17">
        <v>3</v>
      </c>
      <c r="R379" s="57">
        <v>137237</v>
      </c>
      <c r="S379" s="57">
        <v>39.1</v>
      </c>
      <c r="V379" s="7"/>
      <c r="X379" s="47"/>
      <c r="Y379" s="47"/>
    </row>
    <row r="380" spans="16:25">
      <c r="P380" s="17">
        <v>2006</v>
      </c>
      <c r="Q380" s="17">
        <v>4</v>
      </c>
      <c r="R380" s="57">
        <v>137575</v>
      </c>
      <c r="S380" s="57">
        <v>38.6</v>
      </c>
      <c r="V380" s="7"/>
      <c r="X380" s="47"/>
      <c r="Y380" s="47"/>
    </row>
    <row r="381" spans="16:25">
      <c r="P381" s="17">
        <v>2006</v>
      </c>
      <c r="Q381" s="17">
        <v>5</v>
      </c>
      <c r="R381" s="57">
        <v>139629</v>
      </c>
      <c r="S381" s="57">
        <v>39.4</v>
      </c>
      <c r="V381" s="7"/>
      <c r="X381" s="47"/>
      <c r="Y381" s="47"/>
    </row>
    <row r="382" spans="16:25">
      <c r="P382" s="17">
        <v>2006</v>
      </c>
      <c r="Q382" s="17">
        <v>6</v>
      </c>
      <c r="R382" s="57">
        <v>137444</v>
      </c>
      <c r="S382" s="57">
        <v>39.4</v>
      </c>
      <c r="V382" s="7"/>
      <c r="X382" s="47"/>
      <c r="Y382" s="47"/>
    </row>
    <row r="383" spans="16:25">
      <c r="P383" s="17">
        <v>2006</v>
      </c>
      <c r="Q383" s="17">
        <v>7</v>
      </c>
      <c r="R383" s="57">
        <v>135081</v>
      </c>
      <c r="S383" s="57">
        <v>39.4</v>
      </c>
      <c r="V383" s="7"/>
      <c r="X383" s="47"/>
      <c r="Y383" s="47"/>
    </row>
    <row r="384" spans="16:25">
      <c r="P384" s="17">
        <v>2006</v>
      </c>
      <c r="Q384" s="17">
        <v>8</v>
      </c>
      <c r="R384" s="57">
        <v>135833</v>
      </c>
      <c r="S384" s="57">
        <v>39.5</v>
      </c>
      <c r="V384" s="7"/>
      <c r="X384" s="47"/>
      <c r="Y384" s="47"/>
    </row>
    <row r="385" spans="16:25">
      <c r="P385" s="17">
        <v>2006</v>
      </c>
      <c r="Q385" s="17">
        <v>9</v>
      </c>
      <c r="R385" s="57">
        <v>140771</v>
      </c>
      <c r="S385" s="57">
        <v>39.700000000000003</v>
      </c>
      <c r="V385" s="7"/>
      <c r="X385" s="47"/>
      <c r="Y385" s="47"/>
    </row>
    <row r="386" spans="16:25">
      <c r="P386" s="17">
        <v>2006</v>
      </c>
      <c r="Q386" s="17">
        <v>10</v>
      </c>
      <c r="R386" s="57">
        <v>141689</v>
      </c>
      <c r="S386" s="57">
        <v>39.299999999999997</v>
      </c>
      <c r="V386" s="7"/>
      <c r="X386" s="47"/>
      <c r="Y386" s="47"/>
    </row>
    <row r="387" spans="16:25">
      <c r="P387" s="17">
        <v>2006</v>
      </c>
      <c r="Q387" s="17">
        <v>11</v>
      </c>
      <c r="R387" s="57">
        <v>142191</v>
      </c>
      <c r="S387" s="57">
        <v>39</v>
      </c>
      <c r="V387" s="7"/>
      <c r="X387" s="47"/>
      <c r="Y387" s="47"/>
    </row>
    <row r="388" spans="16:25">
      <c r="P388" s="17">
        <v>2006</v>
      </c>
      <c r="Q388" s="17">
        <v>12</v>
      </c>
      <c r="R388" s="57">
        <v>141964</v>
      </c>
      <c r="S388" s="57">
        <v>39.299999999999997</v>
      </c>
      <c r="V388" s="7"/>
      <c r="X388" s="47"/>
      <c r="Y388" s="47"/>
    </row>
    <row r="389" spans="16:25">
      <c r="P389" s="17">
        <v>2007</v>
      </c>
      <c r="Q389" s="17">
        <v>1</v>
      </c>
      <c r="R389" s="57">
        <v>139537</v>
      </c>
      <c r="S389" s="57">
        <v>38.9</v>
      </c>
      <c r="V389" s="7"/>
      <c r="X389" s="47"/>
      <c r="Y389" s="47"/>
    </row>
    <row r="390" spans="16:25">
      <c r="P390" s="17">
        <v>2007</v>
      </c>
      <c r="Q390" s="17">
        <v>2</v>
      </c>
      <c r="R390" s="57">
        <v>139872</v>
      </c>
      <c r="S390" s="57">
        <v>38.6</v>
      </c>
      <c r="V390" s="7"/>
      <c r="X390" s="47"/>
      <c r="Y390" s="47"/>
    </row>
    <row r="391" spans="16:25">
      <c r="P391" s="17">
        <v>2007</v>
      </c>
      <c r="Q391" s="17">
        <v>3</v>
      </c>
      <c r="R391" s="57">
        <v>139938</v>
      </c>
      <c r="S391" s="57">
        <v>39.200000000000003</v>
      </c>
      <c r="V391" s="7"/>
      <c r="X391" s="47"/>
      <c r="Y391" s="47"/>
    </row>
    <row r="392" spans="16:25">
      <c r="P392" s="17">
        <v>2007</v>
      </c>
      <c r="Q392" s="17">
        <v>4</v>
      </c>
      <c r="R392" s="57">
        <v>139719</v>
      </c>
      <c r="S392" s="57">
        <v>39</v>
      </c>
      <c r="X392" s="47"/>
      <c r="Y392" s="47"/>
    </row>
    <row r="393" spans="16:25">
      <c r="P393" s="17">
        <v>2007</v>
      </c>
      <c r="Q393" s="17">
        <v>5</v>
      </c>
      <c r="R393" s="57">
        <v>141811</v>
      </c>
      <c r="S393" s="57">
        <v>39.4</v>
      </c>
      <c r="X393" s="47"/>
      <c r="Y393" s="47"/>
    </row>
    <row r="394" spans="16:25">
      <c r="P394" s="17">
        <v>2007</v>
      </c>
      <c r="Q394" s="17">
        <v>6</v>
      </c>
      <c r="R394" s="57">
        <v>139033</v>
      </c>
      <c r="S394" s="57">
        <v>39.299999999999997</v>
      </c>
      <c r="X394" s="47"/>
      <c r="Y394" s="47"/>
    </row>
    <row r="395" spans="16:25">
      <c r="P395" s="17">
        <v>2007</v>
      </c>
      <c r="Q395" s="17">
        <v>7</v>
      </c>
      <c r="R395" s="57">
        <v>136427</v>
      </c>
      <c r="S395" s="57">
        <v>39.200000000000003</v>
      </c>
      <c r="X395" s="47"/>
      <c r="Y395" s="47"/>
    </row>
    <row r="396" spans="16:25">
      <c r="P396" s="17">
        <v>2007</v>
      </c>
      <c r="Q396" s="17">
        <v>8</v>
      </c>
      <c r="R396" s="57">
        <v>137296</v>
      </c>
      <c r="S396" s="57">
        <v>39.4</v>
      </c>
      <c r="X396" s="47"/>
      <c r="Y396" s="47"/>
    </row>
    <row r="397" spans="16:25">
      <c r="P397" s="17">
        <v>2007</v>
      </c>
      <c r="Q397" s="17">
        <v>9</v>
      </c>
      <c r="R397" s="57">
        <v>142371</v>
      </c>
      <c r="S397" s="57">
        <v>39.4</v>
      </c>
      <c r="X397" s="47"/>
      <c r="Y397" s="47"/>
    </row>
    <row r="398" spans="16:25">
      <c r="P398" s="17">
        <v>2007</v>
      </c>
      <c r="Q398" s="17">
        <v>10</v>
      </c>
      <c r="R398" s="57">
        <v>142330</v>
      </c>
      <c r="S398" s="57">
        <v>39.200000000000003</v>
      </c>
      <c r="X398" s="47"/>
      <c r="Y398" s="47"/>
    </row>
    <row r="399" spans="16:25">
      <c r="P399" s="17">
        <v>2007</v>
      </c>
      <c r="Q399" s="17">
        <v>11</v>
      </c>
      <c r="R399" s="57">
        <v>143191</v>
      </c>
      <c r="S399" s="57">
        <v>39.200000000000003</v>
      </c>
      <c r="X399" s="47"/>
      <c r="Y399" s="47"/>
    </row>
    <row r="400" spans="16:25">
      <c r="P400" s="17">
        <v>2007</v>
      </c>
      <c r="Q400" s="17">
        <v>12</v>
      </c>
      <c r="R400" s="57">
        <v>142406</v>
      </c>
      <c r="S400" s="57">
        <v>39.1</v>
      </c>
      <c r="X400" s="47"/>
      <c r="Y400" s="47"/>
    </row>
    <row r="401" spans="16:25">
      <c r="P401" s="17">
        <v>2008</v>
      </c>
      <c r="Q401" s="17">
        <v>1</v>
      </c>
      <c r="R401" s="79">
        <v>139962</v>
      </c>
      <c r="S401" s="79">
        <v>38.9</v>
      </c>
      <c r="X401" s="47"/>
      <c r="Y401" s="47"/>
    </row>
    <row r="402" spans="16:25">
      <c r="P402" s="17">
        <v>2008</v>
      </c>
      <c r="Q402" s="17">
        <v>2</v>
      </c>
      <c r="R402" s="79">
        <v>139966</v>
      </c>
      <c r="S402" s="79">
        <v>38.700000000000003</v>
      </c>
      <c r="X402" s="47"/>
      <c r="Y402" s="47"/>
    </row>
    <row r="403" spans="16:25">
      <c r="P403" s="17">
        <v>2008</v>
      </c>
      <c r="Q403" s="17">
        <v>3</v>
      </c>
      <c r="R403" s="79">
        <v>140503</v>
      </c>
      <c r="S403" s="79">
        <v>39</v>
      </c>
      <c r="X403" s="47"/>
      <c r="Y403" s="47"/>
    </row>
    <row r="404" spans="16:25">
      <c r="P404" s="17">
        <v>2008</v>
      </c>
      <c r="Q404" s="17">
        <v>4</v>
      </c>
      <c r="R404" s="79">
        <v>141534</v>
      </c>
      <c r="S404" s="79">
        <v>39.1</v>
      </c>
      <c r="X404" s="47"/>
      <c r="Y404" s="47"/>
    </row>
    <row r="405" spans="16:25">
      <c r="P405" s="17">
        <v>2008</v>
      </c>
      <c r="Q405" s="17">
        <v>5</v>
      </c>
      <c r="R405" s="79">
        <v>141577</v>
      </c>
      <c r="S405" s="79">
        <v>39.200000000000003</v>
      </c>
      <c r="X405" s="47"/>
      <c r="Y405" s="47"/>
    </row>
    <row r="406" spans="16:25">
      <c r="P406" s="17">
        <v>2008</v>
      </c>
      <c r="Q406" s="17">
        <v>6</v>
      </c>
      <c r="R406" s="79">
        <v>139307</v>
      </c>
      <c r="S406" s="79">
        <v>39.200000000000003</v>
      </c>
      <c r="X406" s="47"/>
      <c r="Y406" s="47"/>
    </row>
    <row r="407" spans="16:25">
      <c r="P407" s="17">
        <v>2008</v>
      </c>
      <c r="Q407" s="17">
        <v>7</v>
      </c>
      <c r="R407" s="79">
        <v>135542</v>
      </c>
      <c r="S407" s="79">
        <v>39</v>
      </c>
      <c r="X407" s="47"/>
      <c r="Y407" s="47"/>
    </row>
    <row r="408" spans="16:25">
      <c r="P408" s="17">
        <v>2008</v>
      </c>
      <c r="Q408" s="17">
        <v>8</v>
      </c>
      <c r="R408" s="79">
        <v>136865</v>
      </c>
      <c r="S408" s="79">
        <v>39.1</v>
      </c>
    </row>
    <row r="409" spans="16:25">
      <c r="P409" s="17">
        <v>2008</v>
      </c>
      <c r="Q409" s="17">
        <v>9</v>
      </c>
      <c r="R409" s="79">
        <v>141037</v>
      </c>
      <c r="S409" s="79">
        <v>39.1</v>
      </c>
    </row>
    <row r="410" spans="16:25">
      <c r="P410" s="17">
        <v>2008</v>
      </c>
      <c r="Q410" s="17">
        <v>10</v>
      </c>
      <c r="R410" s="79">
        <v>141342</v>
      </c>
      <c r="S410" s="79">
        <v>38.799999999999997</v>
      </c>
    </row>
    <row r="411" spans="16:25">
      <c r="P411" s="17">
        <v>2008</v>
      </c>
      <c r="Q411" s="17">
        <v>11</v>
      </c>
      <c r="R411" s="79">
        <v>140793</v>
      </c>
      <c r="S411" s="79">
        <v>38.200000000000003</v>
      </c>
    </row>
    <row r="412" spans="16:25">
      <c r="P412" s="17">
        <v>2008</v>
      </c>
      <c r="Q412" s="17">
        <v>12</v>
      </c>
      <c r="R412" s="79">
        <v>139456</v>
      </c>
      <c r="S412" s="79">
        <v>38.4</v>
      </c>
    </row>
    <row r="413" spans="16:25">
      <c r="P413" s="17">
        <v>2009</v>
      </c>
      <c r="Q413" s="17">
        <v>1</v>
      </c>
      <c r="R413" s="79">
        <v>136164</v>
      </c>
      <c r="S413" s="79">
        <v>38.200000000000003</v>
      </c>
    </row>
    <row r="414" spans="16:25">
      <c r="P414" s="17">
        <v>2009</v>
      </c>
      <c r="Q414" s="17">
        <v>2</v>
      </c>
      <c r="R414" s="79">
        <v>136187</v>
      </c>
      <c r="S414" s="79">
        <v>38</v>
      </c>
    </row>
    <row r="415" spans="16:25">
      <c r="P415" s="17">
        <v>2009</v>
      </c>
      <c r="Q415" s="17">
        <v>3</v>
      </c>
      <c r="R415" s="79">
        <v>135567</v>
      </c>
      <c r="S415" s="79">
        <v>38.200000000000003</v>
      </c>
    </row>
    <row r="416" spans="16:25">
      <c r="P416" s="17">
        <v>2009</v>
      </c>
      <c r="Q416" s="17">
        <v>4</v>
      </c>
      <c r="R416" s="79">
        <v>135410</v>
      </c>
      <c r="S416" s="79">
        <v>38</v>
      </c>
    </row>
    <row r="417" spans="16:19">
      <c r="P417" s="17">
        <v>2009</v>
      </c>
      <c r="Q417" s="17">
        <v>5</v>
      </c>
      <c r="R417" s="79">
        <v>136191</v>
      </c>
      <c r="S417" s="79">
        <v>38.299999999999997</v>
      </c>
    </row>
    <row r="418" spans="16:19">
      <c r="P418" s="17">
        <v>2009</v>
      </c>
      <c r="Q418" s="17">
        <v>6</v>
      </c>
      <c r="R418" s="79">
        <v>133747</v>
      </c>
      <c r="S418" s="79">
        <v>38.1</v>
      </c>
    </row>
    <row r="419" spans="16:19">
      <c r="P419" s="17">
        <v>2009</v>
      </c>
      <c r="Q419" s="17">
        <v>7</v>
      </c>
      <c r="R419" s="79">
        <v>130527</v>
      </c>
      <c r="S419" s="79">
        <v>38.1</v>
      </c>
    </row>
    <row r="420" spans="16:19">
      <c r="P420" s="17">
        <v>2009</v>
      </c>
      <c r="Q420" s="17">
        <v>8</v>
      </c>
      <c r="R420" s="79">
        <v>131096</v>
      </c>
      <c r="S420" s="79">
        <v>38.1</v>
      </c>
    </row>
    <row r="421" spans="16:19">
      <c r="P421" s="17">
        <v>2009</v>
      </c>
      <c r="Q421" s="17">
        <v>9</v>
      </c>
      <c r="R421" s="79">
        <v>134247</v>
      </c>
      <c r="S421" s="79">
        <v>36.200000000000003</v>
      </c>
    </row>
    <row r="422" spans="16:19">
      <c r="P422" s="17">
        <v>2009</v>
      </c>
      <c r="Q422" s="17">
        <v>10</v>
      </c>
      <c r="R422" s="79">
        <v>134945</v>
      </c>
      <c r="S422" s="79">
        <v>37.9</v>
      </c>
    </row>
    <row r="423" spans="16:19">
      <c r="P423" s="17">
        <v>2009</v>
      </c>
      <c r="Q423" s="17">
        <v>11</v>
      </c>
      <c r="R423" s="93">
        <v>135308</v>
      </c>
      <c r="S423" s="94">
        <v>37.700000000000003</v>
      </c>
    </row>
    <row r="424" spans="16:19">
      <c r="P424" s="17">
        <v>2009</v>
      </c>
      <c r="Q424" s="17">
        <v>12</v>
      </c>
      <c r="R424" s="93">
        <v>133936</v>
      </c>
      <c r="S424" s="94">
        <v>38</v>
      </c>
    </row>
    <row r="425" spans="16:19">
      <c r="P425" s="17">
        <v>2010</v>
      </c>
      <c r="Q425" s="17">
        <v>1</v>
      </c>
      <c r="R425" s="93">
        <v>132579</v>
      </c>
      <c r="S425" s="94">
        <v>38</v>
      </c>
    </row>
    <row r="426" spans="16:19">
      <c r="P426" s="17">
        <v>2010</v>
      </c>
      <c r="Q426" s="17">
        <v>2</v>
      </c>
      <c r="R426" s="93">
        <v>132520</v>
      </c>
      <c r="S426" s="94">
        <v>37.1</v>
      </c>
    </row>
    <row r="427" spans="16:19">
      <c r="P427" s="17">
        <v>2010</v>
      </c>
      <c r="Q427" s="17">
        <v>3</v>
      </c>
      <c r="R427" s="93">
        <v>133876</v>
      </c>
      <c r="S427" s="94">
        <v>38.200000000000003</v>
      </c>
    </row>
    <row r="428" spans="16:19">
      <c r="P428" s="17">
        <v>2010</v>
      </c>
      <c r="Q428" s="17">
        <v>4</v>
      </c>
      <c r="R428" s="93">
        <v>135464</v>
      </c>
      <c r="S428" s="94">
        <v>38.4</v>
      </c>
    </row>
    <row r="429" spans="16:19">
      <c r="P429" s="17">
        <v>2010</v>
      </c>
      <c r="Q429" s="17">
        <v>5</v>
      </c>
      <c r="R429" s="93">
        <v>135611</v>
      </c>
      <c r="S429" s="94">
        <v>38.5</v>
      </c>
    </row>
    <row r="430" spans="16:19">
      <c r="P430" s="17">
        <v>2010</v>
      </c>
      <c r="Q430" s="17">
        <v>6</v>
      </c>
      <c r="R430" s="93">
        <v>133712</v>
      </c>
      <c r="S430" s="94">
        <v>38.299999999999997</v>
      </c>
    </row>
    <row r="431" spans="16:19">
      <c r="P431" s="17">
        <v>2010</v>
      </c>
      <c r="Q431" s="17">
        <v>7</v>
      </c>
      <c r="R431" s="93">
        <v>130244</v>
      </c>
      <c r="S431" s="94">
        <v>38.299999999999997</v>
      </c>
    </row>
    <row r="432" spans="16:19">
      <c r="P432" s="17">
        <v>2010</v>
      </c>
      <c r="Q432" s="17">
        <v>8</v>
      </c>
      <c r="R432" s="93">
        <v>131382</v>
      </c>
      <c r="S432" s="94">
        <v>38.299999999999997</v>
      </c>
    </row>
    <row r="433" spans="16:19">
      <c r="P433" s="17">
        <v>2010</v>
      </c>
      <c r="Q433" s="17">
        <v>9</v>
      </c>
      <c r="R433" s="93">
        <v>135517</v>
      </c>
      <c r="S433" s="94">
        <v>38.6</v>
      </c>
    </row>
    <row r="434" spans="16:19">
      <c r="P434" s="17">
        <v>2010</v>
      </c>
      <c r="Q434" s="17">
        <v>10</v>
      </c>
      <c r="R434" s="93">
        <v>135724</v>
      </c>
      <c r="S434" s="94">
        <v>38.299999999999997</v>
      </c>
    </row>
    <row r="435" spans="16:19">
      <c r="P435" s="17">
        <v>2010</v>
      </c>
      <c r="Q435" s="17">
        <v>11</v>
      </c>
      <c r="R435" s="93">
        <v>135904</v>
      </c>
      <c r="S435" s="94">
        <v>37.799999999999997</v>
      </c>
    </row>
    <row r="436" spans="16:19">
      <c r="P436" s="17">
        <v>2010</v>
      </c>
      <c r="Q436" s="17">
        <v>12</v>
      </c>
      <c r="R436" s="93">
        <v>135514</v>
      </c>
      <c r="S436" s="94">
        <v>38.299999999999997</v>
      </c>
    </row>
    <row r="437" spans="16:19">
      <c r="P437" s="17">
        <v>2011</v>
      </c>
      <c r="Q437" s="17">
        <v>1</v>
      </c>
      <c r="R437" s="93">
        <v>133130</v>
      </c>
      <c r="S437" s="94">
        <v>37.5</v>
      </c>
    </row>
    <row r="438" spans="16:19">
      <c r="P438" s="17">
        <v>2011</v>
      </c>
      <c r="Q438" s="17">
        <v>2</v>
      </c>
      <c r="R438" s="93">
        <v>134085</v>
      </c>
      <c r="S438" s="94">
        <v>38</v>
      </c>
    </row>
    <row r="439" spans="16:19">
      <c r="P439" s="17">
        <v>2011</v>
      </c>
      <c r="Q439" s="17">
        <v>3</v>
      </c>
      <c r="R439" s="93">
        <v>134996</v>
      </c>
      <c r="S439" s="94">
        <v>38.299999999999997</v>
      </c>
    </row>
    <row r="440" spans="16:19">
      <c r="P440" s="17">
        <v>2011</v>
      </c>
      <c r="Q440" s="17">
        <v>4</v>
      </c>
      <c r="R440" s="93">
        <v>135892</v>
      </c>
      <c r="S440" s="94">
        <v>38.299999999999997</v>
      </c>
    </row>
    <row r="441" spans="16:19">
      <c r="P441" s="17">
        <v>2011</v>
      </c>
      <c r="Q441" s="17">
        <v>5</v>
      </c>
      <c r="R441" s="93">
        <v>136318</v>
      </c>
      <c r="S441" s="94">
        <v>38.6</v>
      </c>
    </row>
    <row r="442" spans="16:19">
      <c r="P442" s="17">
        <v>2011</v>
      </c>
      <c r="Q442" s="17">
        <v>6</v>
      </c>
      <c r="R442" s="93">
        <v>133223</v>
      </c>
      <c r="S442" s="94">
        <v>38.5</v>
      </c>
    </row>
    <row r="443" spans="16:19">
      <c r="P443" s="17">
        <v>2011</v>
      </c>
      <c r="Q443" s="17">
        <v>7</v>
      </c>
      <c r="R443" s="93">
        <v>130802</v>
      </c>
      <c r="S443" s="94">
        <v>38.4</v>
      </c>
    </row>
    <row r="444" spans="16:19">
      <c r="P444" s="17">
        <v>2011</v>
      </c>
      <c r="Q444" s="17">
        <v>8</v>
      </c>
      <c r="R444" s="93">
        <v>131820</v>
      </c>
      <c r="S444" s="94">
        <v>38.4</v>
      </c>
    </row>
    <row r="445" spans="16:19">
      <c r="P445" s="17">
        <v>2011</v>
      </c>
      <c r="Q445" s="17">
        <v>9</v>
      </c>
      <c r="R445" s="93">
        <v>136625</v>
      </c>
      <c r="S445" s="94">
        <v>38.6</v>
      </c>
    </row>
    <row r="446" spans="16:19">
      <c r="P446" s="17">
        <v>2011</v>
      </c>
      <c r="Q446" s="17">
        <v>10</v>
      </c>
      <c r="R446">
        <v>136903</v>
      </c>
      <c r="S446" s="94">
        <v>38.299999999999997</v>
      </c>
    </row>
    <row r="447" spans="16:19">
      <c r="P447" s="17">
        <v>2011</v>
      </c>
      <c r="Q447" s="17">
        <v>11</v>
      </c>
      <c r="R447">
        <v>137579</v>
      </c>
      <c r="S447" s="94">
        <v>38.1</v>
      </c>
    </row>
    <row r="448" spans="16:19">
      <c r="P448" s="17">
        <v>2011</v>
      </c>
      <c r="Q448" s="17">
        <v>12</v>
      </c>
      <c r="R448">
        <v>137174</v>
      </c>
      <c r="S448" s="94">
        <v>38.5</v>
      </c>
    </row>
  </sheetData>
  <phoneticPr fontId="4" type="noConversion"/>
  <hyperlinks>
    <hyperlink ref="G3" r:id="rId1"/>
  </hyperlinks>
  <pageMargins left="0.75" right="0.75" top="1" bottom="1" header="0.5" footer="0.5"/>
  <pageSetup orientation="portrait" horizontalDpi="1200" verticalDpi="12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AE266"/>
  <sheetViews>
    <sheetView workbookViewId="0">
      <pane xSplit="5" ySplit="11" topLeftCell="P241" activePane="bottomRight" state="frozen"/>
      <selection activeCell="P197" sqref="P197"/>
      <selection pane="topRight" activeCell="P197" sqref="P197"/>
      <selection pane="bottomLeft" activeCell="P197" sqref="P197"/>
      <selection pane="bottomRight" activeCell="AE258" sqref="AE258"/>
    </sheetView>
  </sheetViews>
  <sheetFormatPr defaultRowHeight="12.75"/>
  <cols>
    <col min="19" max="19" width="10.42578125" bestFit="1" customWidth="1"/>
    <col min="29" max="30" width="10.140625" bestFit="1" customWidth="1"/>
    <col min="31" max="31" width="12" bestFit="1" customWidth="1"/>
  </cols>
  <sheetData>
    <row r="1" spans="1:30">
      <c r="A1" s="1" t="s">
        <v>222</v>
      </c>
    </row>
    <row r="2" spans="1:30">
      <c r="A2" s="34" t="s">
        <v>248</v>
      </c>
      <c r="B2" s="3"/>
      <c r="C2" s="3"/>
      <c r="D2" s="3"/>
    </row>
    <row r="3" spans="1:30">
      <c r="A3" s="15" t="s">
        <v>219</v>
      </c>
      <c r="B3" s="15"/>
      <c r="C3" s="15"/>
    </row>
    <row r="4" spans="1:30">
      <c r="A4" s="16" t="s">
        <v>223</v>
      </c>
      <c r="P4" s="119" t="s">
        <v>247</v>
      </c>
      <c r="Q4" s="120"/>
      <c r="R4" s="120"/>
      <c r="S4" s="120"/>
      <c r="T4" s="120"/>
      <c r="V4" s="119" t="s">
        <v>249</v>
      </c>
      <c r="W4" s="120"/>
      <c r="X4" s="120"/>
      <c r="Y4" s="120"/>
      <c r="Z4" s="120"/>
      <c r="AB4" s="35"/>
      <c r="AC4" s="35"/>
    </row>
    <row r="5" spans="1:30">
      <c r="A5" t="s">
        <v>0</v>
      </c>
    </row>
    <row r="6" spans="1:30">
      <c r="A6" t="s">
        <v>224</v>
      </c>
    </row>
    <row r="7" spans="1:30">
      <c r="A7" s="29" t="s">
        <v>225</v>
      </c>
      <c r="P7" s="1" t="s">
        <v>225</v>
      </c>
      <c r="V7" s="1" t="s">
        <v>225</v>
      </c>
      <c r="W7" s="1"/>
      <c r="AC7" t="s">
        <v>226</v>
      </c>
    </row>
    <row r="8" spans="1:30">
      <c r="A8" t="s">
        <v>227</v>
      </c>
      <c r="P8" t="s">
        <v>227</v>
      </c>
    </row>
    <row r="9" spans="1:30">
      <c r="A9" s="29" t="s">
        <v>228</v>
      </c>
      <c r="P9" s="1" t="s">
        <v>228</v>
      </c>
      <c r="W9" t="s">
        <v>229</v>
      </c>
      <c r="AC9" t="s">
        <v>361</v>
      </c>
    </row>
    <row r="10" spans="1:30">
      <c r="AC10" t="s">
        <v>362</v>
      </c>
    </row>
    <row r="11" spans="1:30">
      <c r="A11" t="s">
        <v>1</v>
      </c>
      <c r="B11" t="s">
        <v>2</v>
      </c>
      <c r="C11" t="s">
        <v>3</v>
      </c>
      <c r="D11" t="s">
        <v>4</v>
      </c>
      <c r="E11" t="s">
        <v>5</v>
      </c>
      <c r="F11" t="s">
        <v>6</v>
      </c>
      <c r="G11" t="s">
        <v>7</v>
      </c>
      <c r="H11" t="s">
        <v>8</v>
      </c>
      <c r="I11" t="s">
        <v>9</v>
      </c>
      <c r="J11" t="s">
        <v>10</v>
      </c>
      <c r="K11" t="s">
        <v>11</v>
      </c>
      <c r="L11" t="s">
        <v>12</v>
      </c>
      <c r="M11" t="s">
        <v>13</v>
      </c>
      <c r="N11" t="s">
        <v>325</v>
      </c>
      <c r="Q11" t="s">
        <v>230</v>
      </c>
      <c r="R11" t="s">
        <v>231</v>
      </c>
      <c r="S11" t="s">
        <v>232</v>
      </c>
      <c r="T11" t="s">
        <v>233</v>
      </c>
      <c r="W11" t="s">
        <v>230</v>
      </c>
      <c r="X11" t="s">
        <v>231</v>
      </c>
      <c r="Y11" t="s">
        <v>232</v>
      </c>
      <c r="Z11" t="s">
        <v>233</v>
      </c>
      <c r="AC11" t="s">
        <v>363</v>
      </c>
      <c r="AD11" s="48">
        <v>92083.333333333299</v>
      </c>
    </row>
    <row r="12" spans="1:30">
      <c r="A12">
        <v>1948</v>
      </c>
      <c r="B12" s="14">
        <v>102603</v>
      </c>
      <c r="C12" s="14">
        <v>102698</v>
      </c>
      <c r="D12" s="14">
        <v>102771</v>
      </c>
      <c r="E12" s="14">
        <v>102831</v>
      </c>
      <c r="F12" s="14">
        <v>102923</v>
      </c>
      <c r="G12" s="14">
        <v>102992</v>
      </c>
      <c r="H12" s="14">
        <v>103216</v>
      </c>
      <c r="I12" s="14">
        <v>103240</v>
      </c>
      <c r="J12" s="14">
        <v>103291</v>
      </c>
      <c r="K12" s="14">
        <v>103361</v>
      </c>
      <c r="L12" s="14">
        <v>103424</v>
      </c>
      <c r="M12" s="14">
        <v>103468</v>
      </c>
      <c r="N12" s="14">
        <v>103068</v>
      </c>
      <c r="P12">
        <v>1948</v>
      </c>
      <c r="Q12" s="8">
        <f>AVERAGE(B12:D12)</f>
        <v>102690.66666666667</v>
      </c>
      <c r="R12" s="8">
        <f>AVERAGE(E12:G12)</f>
        <v>102915.33333333333</v>
      </c>
      <c r="S12" s="8">
        <f>AVERAGE(H12:J12)</f>
        <v>103249</v>
      </c>
      <c r="T12" s="8">
        <f>AVERAGE(K12:M12)</f>
        <v>103417.66666666667</v>
      </c>
      <c r="U12" s="8"/>
      <c r="V12">
        <v>1948</v>
      </c>
      <c r="W12" s="8">
        <f t="shared" ref="W12:W43" si="0">Q12-Q86</f>
        <v>92083.333333333343</v>
      </c>
      <c r="X12" s="8">
        <f t="shared" ref="X12:X43" si="1">R12-R86</f>
        <v>92248</v>
      </c>
      <c r="Y12" s="8">
        <f t="shared" ref="Y12:Y43" si="2">S12-S86</f>
        <v>92490</v>
      </c>
      <c r="Z12" s="8">
        <f t="shared" ref="Z12:Z43" si="3">T12-T86</f>
        <v>92564.666666666672</v>
      </c>
      <c r="AC12" t="s">
        <v>364</v>
      </c>
      <c r="AD12" s="48">
        <v>92248</v>
      </c>
    </row>
    <row r="13" spans="1:30">
      <c r="A13">
        <v>1949</v>
      </c>
      <c r="B13" s="14">
        <v>103529</v>
      </c>
      <c r="C13" s="14">
        <v>103559</v>
      </c>
      <c r="D13" s="14">
        <v>103665</v>
      </c>
      <c r="E13" s="14">
        <v>103739</v>
      </c>
      <c r="F13" s="14">
        <v>103845</v>
      </c>
      <c r="G13" s="14">
        <v>103930</v>
      </c>
      <c r="H13" s="14">
        <v>104042</v>
      </c>
      <c r="I13" s="14">
        <v>104121</v>
      </c>
      <c r="J13" s="14">
        <v>104219</v>
      </c>
      <c r="K13" s="14">
        <v>104338</v>
      </c>
      <c r="L13" s="14">
        <v>104421</v>
      </c>
      <c r="M13" s="14">
        <v>104524</v>
      </c>
      <c r="N13" s="14">
        <v>103994</v>
      </c>
      <c r="P13">
        <v>1949</v>
      </c>
      <c r="Q13" s="8">
        <f t="shared" ref="Q13:Q69" si="4">AVERAGE(B13:D13)</f>
        <v>103584.33333333333</v>
      </c>
      <c r="R13" s="8">
        <f t="shared" ref="R13:R70" si="5">AVERAGE(E13:G13)</f>
        <v>103838</v>
      </c>
      <c r="S13" s="8">
        <f t="shared" ref="S13:S70" si="6">AVERAGE(H13:J13)</f>
        <v>104127.33333333333</v>
      </c>
      <c r="T13" s="8">
        <f t="shared" ref="T13:T70" si="7">AVERAGE(K13:M13)</f>
        <v>104427.66666666667</v>
      </c>
      <c r="U13" s="8"/>
      <c r="V13">
        <v>1949</v>
      </c>
      <c r="W13" s="8">
        <f t="shared" si="0"/>
        <v>92656.666666666657</v>
      </c>
      <c r="X13" s="8">
        <f t="shared" si="1"/>
        <v>92835</v>
      </c>
      <c r="Y13" s="8">
        <f t="shared" si="2"/>
        <v>93073</v>
      </c>
      <c r="Z13" s="8">
        <f t="shared" si="3"/>
        <v>93270</v>
      </c>
      <c r="AC13" t="s">
        <v>365</v>
      </c>
      <c r="AD13" s="48">
        <v>92490</v>
      </c>
    </row>
    <row r="14" spans="1:30">
      <c r="A14">
        <v>1950</v>
      </c>
      <c r="B14" s="14">
        <v>104619</v>
      </c>
      <c r="C14" s="14">
        <v>104737</v>
      </c>
      <c r="D14" s="14">
        <v>104844</v>
      </c>
      <c r="E14" s="14">
        <v>104943</v>
      </c>
      <c r="F14" s="14">
        <v>105014</v>
      </c>
      <c r="G14" s="14">
        <v>105104</v>
      </c>
      <c r="H14" s="14">
        <v>105194</v>
      </c>
      <c r="I14" s="14">
        <v>105282</v>
      </c>
      <c r="J14" s="14">
        <v>105269</v>
      </c>
      <c r="K14" s="14">
        <v>105096</v>
      </c>
      <c r="L14" s="14">
        <v>104979</v>
      </c>
      <c r="M14" s="14">
        <v>104872</v>
      </c>
      <c r="N14" s="14">
        <v>104995</v>
      </c>
      <c r="P14">
        <v>1950</v>
      </c>
      <c r="Q14" s="8">
        <f t="shared" si="4"/>
        <v>104733.33333333333</v>
      </c>
      <c r="R14" s="8">
        <f t="shared" si="5"/>
        <v>105020.33333333333</v>
      </c>
      <c r="S14" s="8">
        <f t="shared" si="6"/>
        <v>105248.33333333333</v>
      </c>
      <c r="T14" s="8">
        <f t="shared" si="7"/>
        <v>104982.33333333333</v>
      </c>
      <c r="U14" s="8"/>
      <c r="V14">
        <v>1950</v>
      </c>
      <c r="W14" s="8">
        <f t="shared" si="0"/>
        <v>93493.333333333328</v>
      </c>
      <c r="X14" s="8">
        <f t="shared" si="1"/>
        <v>93702</v>
      </c>
      <c r="Y14" s="8">
        <f t="shared" si="2"/>
        <v>93851</v>
      </c>
      <c r="Z14" s="8">
        <f t="shared" si="3"/>
        <v>93481</v>
      </c>
      <c r="AC14" t="s">
        <v>366</v>
      </c>
      <c r="AD14" s="48">
        <v>92564.666666666701</v>
      </c>
    </row>
    <row r="15" spans="1:30">
      <c r="A15">
        <v>1951</v>
      </c>
      <c r="B15" s="14">
        <v>104844</v>
      </c>
      <c r="C15" s="14">
        <v>104604</v>
      </c>
      <c r="D15" s="14">
        <v>104629</v>
      </c>
      <c r="E15" s="14">
        <v>104541</v>
      </c>
      <c r="F15" s="14">
        <v>104491</v>
      </c>
      <c r="G15" s="14">
        <v>104488</v>
      </c>
      <c r="H15" s="14">
        <v>104504</v>
      </c>
      <c r="I15" s="14">
        <v>104536</v>
      </c>
      <c r="J15" s="14">
        <v>104588</v>
      </c>
      <c r="K15" s="14">
        <v>104690</v>
      </c>
      <c r="L15" s="14">
        <v>104740</v>
      </c>
      <c r="M15" s="14">
        <v>104810</v>
      </c>
      <c r="N15" s="14">
        <v>104621</v>
      </c>
      <c r="P15">
        <v>1951</v>
      </c>
      <c r="Q15" s="8">
        <f t="shared" si="4"/>
        <v>104692.33333333333</v>
      </c>
      <c r="R15" s="8">
        <f t="shared" si="5"/>
        <v>104506.66666666667</v>
      </c>
      <c r="S15" s="8">
        <f t="shared" si="6"/>
        <v>104542.66666666667</v>
      </c>
      <c r="T15" s="8">
        <f t="shared" si="7"/>
        <v>104746.66666666667</v>
      </c>
      <c r="U15" s="8"/>
      <c r="V15">
        <v>1951</v>
      </c>
      <c r="W15" s="8">
        <f t="shared" si="0"/>
        <v>93105.666666666657</v>
      </c>
      <c r="X15" s="8">
        <f t="shared" si="1"/>
        <v>92842.333333333343</v>
      </c>
      <c r="Y15" s="8">
        <f t="shared" si="2"/>
        <v>92776</v>
      </c>
      <c r="Z15" s="8">
        <f t="shared" si="3"/>
        <v>92866</v>
      </c>
      <c r="AC15" t="s">
        <v>367</v>
      </c>
      <c r="AD15" s="48">
        <v>92656.666666666701</v>
      </c>
    </row>
    <row r="16" spans="1:30">
      <c r="A16">
        <v>1952</v>
      </c>
      <c r="B16" s="14">
        <v>104862</v>
      </c>
      <c r="C16" s="14">
        <v>104868</v>
      </c>
      <c r="D16" s="14">
        <v>104860</v>
      </c>
      <c r="E16" s="14">
        <v>104906</v>
      </c>
      <c r="F16" s="14">
        <v>104996</v>
      </c>
      <c r="G16" s="14">
        <v>105118</v>
      </c>
      <c r="H16" s="14">
        <v>105246</v>
      </c>
      <c r="I16" s="14">
        <v>105346</v>
      </c>
      <c r="J16" s="14">
        <v>105436</v>
      </c>
      <c r="K16" s="14">
        <v>105591</v>
      </c>
      <c r="L16" s="14">
        <v>105706</v>
      </c>
      <c r="M16" s="14">
        <v>105812</v>
      </c>
      <c r="N16" s="14">
        <v>105231</v>
      </c>
      <c r="P16">
        <v>1952</v>
      </c>
      <c r="Q16" s="8">
        <f t="shared" si="4"/>
        <v>104863.33333333333</v>
      </c>
      <c r="R16" s="8">
        <f t="shared" si="5"/>
        <v>105006.66666666667</v>
      </c>
      <c r="S16" s="8">
        <f t="shared" si="6"/>
        <v>105342.66666666667</v>
      </c>
      <c r="T16" s="8">
        <f t="shared" si="7"/>
        <v>105703</v>
      </c>
      <c r="U16" s="8"/>
      <c r="V16">
        <v>1952</v>
      </c>
      <c r="W16" s="8">
        <f t="shared" si="0"/>
        <v>92889.333333333328</v>
      </c>
      <c r="X16" s="8">
        <f t="shared" si="1"/>
        <v>92944.666666666672</v>
      </c>
      <c r="Y16" s="8">
        <f t="shared" si="2"/>
        <v>93168.666666666672</v>
      </c>
      <c r="Z16" s="8">
        <f t="shared" si="3"/>
        <v>93405.666666666672</v>
      </c>
      <c r="AC16" t="s">
        <v>368</v>
      </c>
      <c r="AD16" s="48">
        <v>92835</v>
      </c>
    </row>
    <row r="17" spans="1:30">
      <c r="A17">
        <v>1953</v>
      </c>
      <c r="B17" s="14">
        <v>106594</v>
      </c>
      <c r="C17" s="14">
        <v>106678</v>
      </c>
      <c r="D17" s="14">
        <v>106744</v>
      </c>
      <c r="E17" s="14">
        <v>106826</v>
      </c>
      <c r="F17" s="14">
        <v>106910</v>
      </c>
      <c r="G17" s="14">
        <v>106978</v>
      </c>
      <c r="H17" s="14">
        <v>107034</v>
      </c>
      <c r="I17" s="14">
        <v>107132</v>
      </c>
      <c r="J17" s="14">
        <v>107253</v>
      </c>
      <c r="K17" s="14">
        <v>107383</v>
      </c>
      <c r="L17" s="14">
        <v>107504</v>
      </c>
      <c r="M17" s="14">
        <v>107623</v>
      </c>
      <c r="N17" s="14">
        <v>107056</v>
      </c>
      <c r="P17">
        <v>1953</v>
      </c>
      <c r="Q17" s="8">
        <f t="shared" si="4"/>
        <v>106672</v>
      </c>
      <c r="R17" s="8">
        <f t="shared" si="5"/>
        <v>106904.66666666667</v>
      </c>
      <c r="S17" s="8">
        <f t="shared" si="6"/>
        <v>107139.66666666667</v>
      </c>
      <c r="T17" s="8">
        <f t="shared" si="7"/>
        <v>107503.33333333333</v>
      </c>
      <c r="U17" s="8"/>
      <c r="V17">
        <v>1953</v>
      </c>
      <c r="W17" s="8">
        <f t="shared" si="0"/>
        <v>93726.666666666672</v>
      </c>
      <c r="X17" s="8">
        <f t="shared" si="1"/>
        <v>93888</v>
      </c>
      <c r="Y17" s="8">
        <f t="shared" si="2"/>
        <v>94024.333333333343</v>
      </c>
      <c r="Z17" s="8">
        <f t="shared" si="3"/>
        <v>94279</v>
      </c>
      <c r="AC17" t="s">
        <v>369</v>
      </c>
      <c r="AD17" s="48">
        <v>93073</v>
      </c>
    </row>
    <row r="18" spans="1:30">
      <c r="A18">
        <v>1954</v>
      </c>
      <c r="B18" s="14">
        <v>107763</v>
      </c>
      <c r="C18" s="14">
        <v>107880</v>
      </c>
      <c r="D18" s="14">
        <v>107987</v>
      </c>
      <c r="E18" s="14">
        <v>108080</v>
      </c>
      <c r="F18" s="14">
        <v>108184</v>
      </c>
      <c r="G18" s="14">
        <v>108267</v>
      </c>
      <c r="H18" s="14">
        <v>108344</v>
      </c>
      <c r="I18" s="14">
        <v>108440</v>
      </c>
      <c r="J18" s="14">
        <v>108546</v>
      </c>
      <c r="K18" s="14">
        <v>108668</v>
      </c>
      <c r="L18" s="14">
        <v>108798</v>
      </c>
      <c r="M18" s="14">
        <v>108892</v>
      </c>
      <c r="N18" s="14">
        <v>108321</v>
      </c>
      <c r="P18">
        <v>1954</v>
      </c>
      <c r="Q18" s="8">
        <f t="shared" si="4"/>
        <v>107876.66666666667</v>
      </c>
      <c r="R18" s="8">
        <f t="shared" si="5"/>
        <v>108177</v>
      </c>
      <c r="S18" s="8">
        <f t="shared" si="6"/>
        <v>108443.33333333333</v>
      </c>
      <c r="T18" s="8">
        <f t="shared" si="7"/>
        <v>108786</v>
      </c>
      <c r="U18" s="8"/>
      <c r="V18">
        <v>1954</v>
      </c>
      <c r="W18" s="8">
        <f t="shared" si="0"/>
        <v>94563.333333333343</v>
      </c>
      <c r="X18" s="8">
        <f t="shared" si="1"/>
        <v>94838.666666666672</v>
      </c>
      <c r="Y18" s="8">
        <f t="shared" si="2"/>
        <v>95076.333333333328</v>
      </c>
      <c r="Z18" s="8">
        <f t="shared" si="3"/>
        <v>95302</v>
      </c>
      <c r="AC18" t="s">
        <v>396</v>
      </c>
      <c r="AD18" s="48">
        <v>93270</v>
      </c>
    </row>
    <row r="19" spans="1:30">
      <c r="A19">
        <v>1955</v>
      </c>
      <c r="B19" s="14">
        <v>109059</v>
      </c>
      <c r="C19" s="14">
        <v>109078</v>
      </c>
      <c r="D19" s="14">
        <v>109254</v>
      </c>
      <c r="E19" s="14">
        <v>109377</v>
      </c>
      <c r="F19" s="14">
        <v>109544</v>
      </c>
      <c r="G19" s="14">
        <v>109680</v>
      </c>
      <c r="H19" s="14">
        <v>109792</v>
      </c>
      <c r="I19" s="14">
        <v>109882</v>
      </c>
      <c r="J19" s="14">
        <v>109977</v>
      </c>
      <c r="K19" s="14">
        <v>110085</v>
      </c>
      <c r="L19" s="14">
        <v>110177</v>
      </c>
      <c r="M19" s="14">
        <v>110296</v>
      </c>
      <c r="N19" s="14">
        <v>109683</v>
      </c>
      <c r="P19">
        <v>1955</v>
      </c>
      <c r="Q19" s="8">
        <f t="shared" si="4"/>
        <v>109130.33333333333</v>
      </c>
      <c r="R19" s="8">
        <f t="shared" si="5"/>
        <v>109533.66666666667</v>
      </c>
      <c r="S19" s="8">
        <f t="shared" si="6"/>
        <v>109883.66666666667</v>
      </c>
      <c r="T19" s="8">
        <f t="shared" si="7"/>
        <v>110186</v>
      </c>
      <c r="U19" s="8"/>
      <c r="V19">
        <v>1955</v>
      </c>
      <c r="W19" s="8">
        <f t="shared" si="0"/>
        <v>95552.333333333328</v>
      </c>
      <c r="X19" s="8">
        <f t="shared" si="1"/>
        <v>95863</v>
      </c>
      <c r="Y19" s="8">
        <f t="shared" si="2"/>
        <v>96105</v>
      </c>
      <c r="Z19" s="8">
        <f t="shared" si="3"/>
        <v>96297</v>
      </c>
      <c r="AC19" t="s">
        <v>371</v>
      </c>
      <c r="AD19" s="48">
        <v>93493.333333333299</v>
      </c>
    </row>
    <row r="20" spans="1:30">
      <c r="A20">
        <v>1956</v>
      </c>
      <c r="B20" s="14">
        <v>110390</v>
      </c>
      <c r="C20" s="14">
        <v>110478</v>
      </c>
      <c r="D20" s="14">
        <v>110582</v>
      </c>
      <c r="E20" s="14">
        <v>110650</v>
      </c>
      <c r="F20" s="14">
        <v>110810</v>
      </c>
      <c r="G20" s="14">
        <v>110903</v>
      </c>
      <c r="H20" s="14">
        <v>111019</v>
      </c>
      <c r="I20" s="14">
        <v>111099</v>
      </c>
      <c r="J20" s="14">
        <v>111222</v>
      </c>
      <c r="K20" s="14">
        <v>111335</v>
      </c>
      <c r="L20" s="14">
        <v>111432</v>
      </c>
      <c r="M20" s="14">
        <v>111526</v>
      </c>
      <c r="N20" s="14">
        <v>110954</v>
      </c>
      <c r="P20">
        <v>1956</v>
      </c>
      <c r="Q20" s="8">
        <f t="shared" si="4"/>
        <v>110483.33333333333</v>
      </c>
      <c r="R20" s="8">
        <f t="shared" si="5"/>
        <v>110787.66666666667</v>
      </c>
      <c r="S20" s="8">
        <f t="shared" si="6"/>
        <v>111113.33333333333</v>
      </c>
      <c r="T20" s="8">
        <f t="shared" si="7"/>
        <v>111431</v>
      </c>
      <c r="U20" s="8"/>
      <c r="V20">
        <v>1956</v>
      </c>
      <c r="W20" s="8">
        <f t="shared" si="0"/>
        <v>96504.666666666657</v>
      </c>
      <c r="X20" s="8">
        <f t="shared" si="1"/>
        <v>96719.333333333343</v>
      </c>
      <c r="Y20" s="8">
        <f t="shared" si="2"/>
        <v>97038.666666666657</v>
      </c>
      <c r="Z20" s="8">
        <f t="shared" si="3"/>
        <v>97247.333333333328</v>
      </c>
      <c r="AC20" t="s">
        <v>372</v>
      </c>
      <c r="AD20" s="48">
        <v>93702</v>
      </c>
    </row>
    <row r="21" spans="1:30">
      <c r="A21">
        <v>1957</v>
      </c>
      <c r="B21" s="14">
        <v>111626</v>
      </c>
      <c r="C21" s="14">
        <v>111711</v>
      </c>
      <c r="D21" s="14">
        <v>111824</v>
      </c>
      <c r="E21" s="14">
        <v>111933</v>
      </c>
      <c r="F21" s="14">
        <v>112031</v>
      </c>
      <c r="G21" s="14">
        <v>112172</v>
      </c>
      <c r="H21" s="14">
        <v>112317</v>
      </c>
      <c r="I21" s="14">
        <v>112421</v>
      </c>
      <c r="J21" s="14">
        <v>112554</v>
      </c>
      <c r="K21" s="14">
        <v>112710</v>
      </c>
      <c r="L21" s="14">
        <v>112874</v>
      </c>
      <c r="M21" s="14">
        <v>113013</v>
      </c>
      <c r="N21" s="14">
        <v>112265</v>
      </c>
      <c r="P21">
        <v>1957</v>
      </c>
      <c r="Q21" s="8">
        <f t="shared" si="4"/>
        <v>111720.33333333333</v>
      </c>
      <c r="R21" s="8">
        <f t="shared" si="5"/>
        <v>112045.33333333333</v>
      </c>
      <c r="S21" s="8">
        <f t="shared" si="6"/>
        <v>112430.66666666667</v>
      </c>
      <c r="T21" s="8">
        <f t="shared" si="7"/>
        <v>112865.66666666667</v>
      </c>
      <c r="U21" s="8"/>
      <c r="V21">
        <v>1957</v>
      </c>
      <c r="W21" s="8">
        <f t="shared" si="0"/>
        <v>97455.333333333328</v>
      </c>
      <c r="X21" s="8">
        <f t="shared" si="1"/>
        <v>97696.666666666657</v>
      </c>
      <c r="Y21" s="8">
        <f t="shared" si="2"/>
        <v>98033.333333333343</v>
      </c>
      <c r="Z21" s="8">
        <f t="shared" si="3"/>
        <v>98373</v>
      </c>
      <c r="AC21" t="s">
        <v>397</v>
      </c>
      <c r="AD21" s="48">
        <v>93851</v>
      </c>
    </row>
    <row r="22" spans="1:30">
      <c r="A22">
        <v>1958</v>
      </c>
      <c r="B22" s="14">
        <v>113138</v>
      </c>
      <c r="C22" s="14">
        <v>113234</v>
      </c>
      <c r="D22" s="14">
        <v>113337</v>
      </c>
      <c r="E22" s="14">
        <v>113415</v>
      </c>
      <c r="F22" s="14">
        <v>113534</v>
      </c>
      <c r="G22" s="14">
        <v>113647</v>
      </c>
      <c r="H22" s="14">
        <v>113727</v>
      </c>
      <c r="I22" s="14">
        <v>113835</v>
      </c>
      <c r="J22" s="14">
        <v>113977</v>
      </c>
      <c r="K22" s="14">
        <v>114138</v>
      </c>
      <c r="L22" s="14">
        <v>114283</v>
      </c>
      <c r="M22" s="14">
        <v>114429</v>
      </c>
      <c r="N22" s="14">
        <v>113727</v>
      </c>
      <c r="P22">
        <v>1958</v>
      </c>
      <c r="Q22" s="8">
        <f t="shared" si="4"/>
        <v>113236.33333333333</v>
      </c>
      <c r="R22" s="8">
        <f t="shared" si="5"/>
        <v>113532</v>
      </c>
      <c r="S22" s="8">
        <f t="shared" si="6"/>
        <v>113846.33333333333</v>
      </c>
      <c r="T22" s="8">
        <f t="shared" si="7"/>
        <v>114283.33333333333</v>
      </c>
      <c r="U22" s="8"/>
      <c r="V22">
        <v>1958</v>
      </c>
      <c r="W22" s="8">
        <f t="shared" si="0"/>
        <v>98688</v>
      </c>
      <c r="X22" s="8">
        <f t="shared" si="1"/>
        <v>98926</v>
      </c>
      <c r="Y22" s="8">
        <f t="shared" si="2"/>
        <v>99160</v>
      </c>
      <c r="Z22" s="8">
        <f t="shared" si="3"/>
        <v>99492.333333333328</v>
      </c>
      <c r="AC22" t="s">
        <v>370</v>
      </c>
      <c r="AD22" s="48">
        <v>93481</v>
      </c>
    </row>
    <row r="23" spans="1:30">
      <c r="A23">
        <v>1959</v>
      </c>
      <c r="B23" s="14">
        <v>114582</v>
      </c>
      <c r="C23" s="14">
        <v>114712</v>
      </c>
      <c r="D23" s="14">
        <v>114849</v>
      </c>
      <c r="E23" s="14">
        <v>114986</v>
      </c>
      <c r="F23" s="14">
        <v>115144</v>
      </c>
      <c r="G23" s="14">
        <v>115287</v>
      </c>
      <c r="H23" s="14">
        <v>115429</v>
      </c>
      <c r="I23" s="14">
        <v>115555</v>
      </c>
      <c r="J23" s="14">
        <v>115668</v>
      </c>
      <c r="K23" s="14">
        <v>115798</v>
      </c>
      <c r="L23" s="14">
        <v>115916</v>
      </c>
      <c r="M23" s="14">
        <v>116040</v>
      </c>
      <c r="N23" s="14">
        <v>115329</v>
      </c>
      <c r="P23">
        <v>1959</v>
      </c>
      <c r="Q23" s="8">
        <f t="shared" si="4"/>
        <v>114714.33333333333</v>
      </c>
      <c r="R23" s="8">
        <f t="shared" si="5"/>
        <v>115139</v>
      </c>
      <c r="S23" s="8">
        <f t="shared" si="6"/>
        <v>115550.66666666667</v>
      </c>
      <c r="T23" s="8">
        <f t="shared" si="7"/>
        <v>115918</v>
      </c>
      <c r="U23" s="8"/>
      <c r="V23" s="1">
        <v>1959</v>
      </c>
      <c r="W23" s="8">
        <f t="shared" si="0"/>
        <v>99848.333333333328</v>
      </c>
      <c r="X23" s="8">
        <f t="shared" si="1"/>
        <v>100202.33333333333</v>
      </c>
      <c r="Y23" s="8">
        <f t="shared" si="2"/>
        <v>100527.33333333334</v>
      </c>
      <c r="Z23" s="8">
        <f t="shared" si="3"/>
        <v>100800.66666666667</v>
      </c>
      <c r="AC23" t="s">
        <v>375</v>
      </c>
      <c r="AD23" s="48">
        <v>93105.666666666701</v>
      </c>
    </row>
    <row r="24" spans="1:30">
      <c r="A24">
        <v>1960</v>
      </c>
      <c r="B24" s="14">
        <v>116594</v>
      </c>
      <c r="C24" s="14">
        <v>116702</v>
      </c>
      <c r="D24" s="14">
        <v>116827</v>
      </c>
      <c r="E24" s="14">
        <v>116910</v>
      </c>
      <c r="F24" s="14">
        <v>117033</v>
      </c>
      <c r="G24" s="14">
        <v>117167</v>
      </c>
      <c r="H24" s="14">
        <v>117281</v>
      </c>
      <c r="I24" s="14">
        <v>117431</v>
      </c>
      <c r="J24" s="14">
        <v>117521</v>
      </c>
      <c r="K24" s="14">
        <v>117643</v>
      </c>
      <c r="L24" s="14">
        <v>117829</v>
      </c>
      <c r="M24" s="14">
        <v>118001</v>
      </c>
      <c r="N24" s="14">
        <v>117245</v>
      </c>
      <c r="P24">
        <v>1960</v>
      </c>
      <c r="Q24" s="8">
        <f t="shared" si="4"/>
        <v>116707.66666666667</v>
      </c>
      <c r="R24" s="8">
        <f t="shared" si="5"/>
        <v>117036.66666666667</v>
      </c>
      <c r="S24" s="8">
        <f t="shared" si="6"/>
        <v>117411</v>
      </c>
      <c r="T24" s="8">
        <f t="shared" si="7"/>
        <v>117824.33333333333</v>
      </c>
      <c r="U24" s="8"/>
      <c r="V24">
        <v>1960</v>
      </c>
      <c r="W24" s="8">
        <f t="shared" si="0"/>
        <v>101480.66666666667</v>
      </c>
      <c r="X24" s="8">
        <f t="shared" si="1"/>
        <v>101758.33333333334</v>
      </c>
      <c r="Y24" s="8">
        <f t="shared" si="2"/>
        <v>102043.66666666667</v>
      </c>
      <c r="Z24" s="8">
        <f t="shared" si="3"/>
        <v>102350.33333333333</v>
      </c>
      <c r="AC24" t="s">
        <v>398</v>
      </c>
      <c r="AD24" s="48">
        <v>92842.333333333299</v>
      </c>
    </row>
    <row r="25" spans="1:30">
      <c r="A25">
        <v>1961</v>
      </c>
      <c r="B25" s="14">
        <v>118155</v>
      </c>
      <c r="C25" s="14">
        <v>118250</v>
      </c>
      <c r="D25" s="14">
        <v>118358</v>
      </c>
      <c r="E25" s="14">
        <v>118503</v>
      </c>
      <c r="F25" s="14">
        <v>118638</v>
      </c>
      <c r="G25" s="14">
        <v>118767</v>
      </c>
      <c r="H25" s="14">
        <v>118889</v>
      </c>
      <c r="I25" s="14">
        <v>119006</v>
      </c>
      <c r="J25" s="14">
        <v>119107</v>
      </c>
      <c r="K25" s="14">
        <v>119202</v>
      </c>
      <c r="L25" s="14">
        <v>119153</v>
      </c>
      <c r="M25" s="14">
        <v>119214</v>
      </c>
      <c r="N25" s="14">
        <v>118771</v>
      </c>
      <c r="P25">
        <v>1961</v>
      </c>
      <c r="Q25" s="8">
        <f t="shared" si="4"/>
        <v>118254.33333333333</v>
      </c>
      <c r="R25" s="8">
        <f t="shared" si="5"/>
        <v>118636</v>
      </c>
      <c r="S25" s="8">
        <f t="shared" si="6"/>
        <v>119000.66666666667</v>
      </c>
      <c r="T25" s="8">
        <f t="shared" si="7"/>
        <v>119189.66666666667</v>
      </c>
      <c r="U25" s="8"/>
      <c r="V25">
        <v>1961</v>
      </c>
      <c r="W25" s="8">
        <f t="shared" si="0"/>
        <v>102706</v>
      </c>
      <c r="X25" s="8">
        <f t="shared" si="1"/>
        <v>103002.33333333333</v>
      </c>
      <c r="Y25" s="8">
        <f t="shared" si="2"/>
        <v>103270.66666666667</v>
      </c>
      <c r="Z25" s="8">
        <f t="shared" si="3"/>
        <v>103358</v>
      </c>
      <c r="AC25" t="s">
        <v>373</v>
      </c>
      <c r="AD25" s="48">
        <v>92776</v>
      </c>
    </row>
    <row r="26" spans="1:30">
      <c r="A26">
        <v>1962</v>
      </c>
      <c r="B26" s="14">
        <v>119300</v>
      </c>
      <c r="C26" s="14">
        <v>119360</v>
      </c>
      <c r="D26" s="14">
        <v>119476</v>
      </c>
      <c r="E26" s="14">
        <v>119702</v>
      </c>
      <c r="F26" s="14">
        <v>119813</v>
      </c>
      <c r="G26" s="14">
        <v>119943</v>
      </c>
      <c r="H26" s="14">
        <v>120128</v>
      </c>
      <c r="I26" s="14">
        <v>120323</v>
      </c>
      <c r="J26" s="14">
        <v>120653</v>
      </c>
      <c r="K26" s="14">
        <v>120856</v>
      </c>
      <c r="L26" s="14">
        <v>121045</v>
      </c>
      <c r="M26" s="14">
        <v>121236</v>
      </c>
      <c r="N26" s="14">
        <v>120153</v>
      </c>
      <c r="P26">
        <v>1962</v>
      </c>
      <c r="Q26" s="8">
        <f t="shared" si="4"/>
        <v>119378.66666666667</v>
      </c>
      <c r="R26" s="8">
        <f t="shared" si="5"/>
        <v>119819.33333333333</v>
      </c>
      <c r="S26" s="8">
        <f t="shared" si="6"/>
        <v>120368</v>
      </c>
      <c r="T26" s="8">
        <f t="shared" si="7"/>
        <v>121045.66666666667</v>
      </c>
      <c r="U26" s="8"/>
      <c r="V26">
        <v>1962</v>
      </c>
      <c r="W26" s="8">
        <f t="shared" si="0"/>
        <v>103473</v>
      </c>
      <c r="X26" s="8">
        <f t="shared" si="1"/>
        <v>103124.66666666666</v>
      </c>
      <c r="Y26" s="8">
        <f t="shared" si="2"/>
        <v>103603.33333333333</v>
      </c>
      <c r="Z26" s="8">
        <f t="shared" si="3"/>
        <v>104194</v>
      </c>
      <c r="AC26" t="s">
        <v>374</v>
      </c>
      <c r="AD26" s="48">
        <v>92866</v>
      </c>
    </row>
    <row r="27" spans="1:30">
      <c r="A27">
        <v>1963</v>
      </c>
      <c r="B27" s="14">
        <v>121463</v>
      </c>
      <c r="C27" s="14">
        <v>121633</v>
      </c>
      <c r="D27" s="14">
        <v>121824</v>
      </c>
      <c r="E27" s="14">
        <v>121986</v>
      </c>
      <c r="F27" s="14">
        <v>122162</v>
      </c>
      <c r="G27" s="14">
        <v>122352</v>
      </c>
      <c r="H27" s="14">
        <v>122521</v>
      </c>
      <c r="I27" s="14">
        <v>122667</v>
      </c>
      <c r="J27" s="14">
        <v>122821</v>
      </c>
      <c r="K27" s="14">
        <v>123014</v>
      </c>
      <c r="L27" s="14">
        <v>123192</v>
      </c>
      <c r="M27" s="14">
        <v>123360</v>
      </c>
      <c r="N27" s="14">
        <v>122416</v>
      </c>
      <c r="P27">
        <v>1963</v>
      </c>
      <c r="Q27" s="8">
        <f t="shared" si="4"/>
        <v>121640</v>
      </c>
      <c r="R27" s="8">
        <f t="shared" si="5"/>
        <v>122166.66666666667</v>
      </c>
      <c r="S27" s="8">
        <f t="shared" si="6"/>
        <v>122669.66666666667</v>
      </c>
      <c r="T27" s="8">
        <f t="shared" si="7"/>
        <v>123188.66666666667</v>
      </c>
      <c r="U27" s="8"/>
      <c r="V27">
        <v>1963</v>
      </c>
      <c r="W27" s="8">
        <f t="shared" si="0"/>
        <v>104732.33333333333</v>
      </c>
      <c r="X27" s="8">
        <f t="shared" si="1"/>
        <v>105223.66666666667</v>
      </c>
      <c r="Y27" s="8">
        <f t="shared" si="2"/>
        <v>105727.66666666667</v>
      </c>
      <c r="Z27" s="8">
        <f t="shared" si="3"/>
        <v>106198</v>
      </c>
      <c r="AC27" t="s">
        <v>399</v>
      </c>
      <c r="AD27" s="48">
        <v>92889.333333333299</v>
      </c>
    </row>
    <row r="28" spans="1:30">
      <c r="A28">
        <v>1964</v>
      </c>
      <c r="B28" s="14">
        <v>123560</v>
      </c>
      <c r="C28" s="14">
        <v>123707</v>
      </c>
      <c r="D28" s="14">
        <v>123857</v>
      </c>
      <c r="E28" s="14">
        <v>124019</v>
      </c>
      <c r="F28" s="14">
        <v>124204</v>
      </c>
      <c r="G28" s="14">
        <v>124386</v>
      </c>
      <c r="H28" s="14">
        <v>124567</v>
      </c>
      <c r="I28" s="14">
        <v>124731</v>
      </c>
      <c r="J28" s="14">
        <v>124920</v>
      </c>
      <c r="K28" s="14">
        <v>125108</v>
      </c>
      <c r="L28" s="14">
        <v>125291</v>
      </c>
      <c r="M28" s="14">
        <v>125468</v>
      </c>
      <c r="N28" s="14">
        <v>124485</v>
      </c>
      <c r="P28">
        <v>1964</v>
      </c>
      <c r="Q28" s="8">
        <f t="shared" si="4"/>
        <v>123708</v>
      </c>
      <c r="R28" s="8">
        <f t="shared" si="5"/>
        <v>124203</v>
      </c>
      <c r="S28" s="8">
        <f t="shared" si="6"/>
        <v>124739.33333333333</v>
      </c>
      <c r="T28" s="8">
        <f t="shared" si="7"/>
        <v>125289</v>
      </c>
      <c r="U28" s="8"/>
      <c r="V28">
        <v>1964</v>
      </c>
      <c r="W28" s="8">
        <f t="shared" si="0"/>
        <v>106661.66666666667</v>
      </c>
      <c r="X28" s="8">
        <f t="shared" si="1"/>
        <v>107098.66666666667</v>
      </c>
      <c r="Y28" s="8">
        <f t="shared" si="2"/>
        <v>107555.66666666666</v>
      </c>
      <c r="Z28" s="8">
        <f t="shared" si="3"/>
        <v>108019</v>
      </c>
      <c r="AC28" t="s">
        <v>376</v>
      </c>
      <c r="AD28" s="48">
        <v>92944.666666666701</v>
      </c>
    </row>
    <row r="29" spans="1:30">
      <c r="A29">
        <v>1965</v>
      </c>
      <c r="B29" s="14">
        <v>125647</v>
      </c>
      <c r="C29" s="14">
        <v>125810</v>
      </c>
      <c r="D29" s="14">
        <v>125985</v>
      </c>
      <c r="E29" s="14">
        <v>126155</v>
      </c>
      <c r="F29" s="14">
        <v>126320</v>
      </c>
      <c r="G29" s="14">
        <v>126499</v>
      </c>
      <c r="H29" s="14">
        <v>126573</v>
      </c>
      <c r="I29" s="14">
        <v>126756</v>
      </c>
      <c r="J29" s="14">
        <v>126906</v>
      </c>
      <c r="K29" s="14">
        <v>127043</v>
      </c>
      <c r="L29" s="14">
        <v>127171</v>
      </c>
      <c r="M29" s="14">
        <v>127294</v>
      </c>
      <c r="N29" s="14">
        <v>126513</v>
      </c>
      <c r="P29">
        <v>1965</v>
      </c>
      <c r="Q29" s="8">
        <f t="shared" si="4"/>
        <v>125814</v>
      </c>
      <c r="R29" s="8">
        <f t="shared" si="5"/>
        <v>126324.66666666667</v>
      </c>
      <c r="S29" s="8">
        <f t="shared" si="6"/>
        <v>126745</v>
      </c>
      <c r="T29" s="8">
        <f t="shared" si="7"/>
        <v>127169.33333333333</v>
      </c>
      <c r="U29" s="8"/>
      <c r="V29">
        <v>1965</v>
      </c>
      <c r="W29" s="8">
        <f t="shared" si="0"/>
        <v>108482.33333333333</v>
      </c>
      <c r="X29" s="8">
        <f t="shared" si="1"/>
        <v>108939.66666666667</v>
      </c>
      <c r="Y29" s="8">
        <f t="shared" si="2"/>
        <v>109282</v>
      </c>
      <c r="Z29" s="8">
        <f t="shared" si="3"/>
        <v>109615.66666666666</v>
      </c>
      <c r="AC29" t="s">
        <v>377</v>
      </c>
      <c r="AD29" s="48">
        <v>93168.666666666701</v>
      </c>
    </row>
    <row r="30" spans="1:30">
      <c r="A30">
        <v>1966</v>
      </c>
      <c r="B30" s="14">
        <v>127394</v>
      </c>
      <c r="C30" s="14">
        <v>127514</v>
      </c>
      <c r="D30" s="14">
        <v>127626</v>
      </c>
      <c r="E30" s="14">
        <v>127744</v>
      </c>
      <c r="F30" s="14">
        <v>127879</v>
      </c>
      <c r="G30" s="14">
        <v>127983</v>
      </c>
      <c r="H30" s="14">
        <v>128102</v>
      </c>
      <c r="I30" s="14">
        <v>128240</v>
      </c>
      <c r="J30" s="14">
        <v>128359</v>
      </c>
      <c r="K30" s="14">
        <v>128494</v>
      </c>
      <c r="L30" s="14">
        <v>128627</v>
      </c>
      <c r="M30" s="14">
        <v>128730</v>
      </c>
      <c r="N30" s="14">
        <v>128058</v>
      </c>
      <c r="P30">
        <v>1966</v>
      </c>
      <c r="Q30" s="8">
        <f t="shared" si="4"/>
        <v>127511.33333333333</v>
      </c>
      <c r="R30" s="8">
        <f t="shared" si="5"/>
        <v>127868.66666666667</v>
      </c>
      <c r="S30" s="8">
        <f t="shared" si="6"/>
        <v>128233.66666666667</v>
      </c>
      <c r="T30" s="8">
        <f t="shared" si="7"/>
        <v>128617</v>
      </c>
      <c r="U30" s="8"/>
      <c r="V30">
        <v>1966</v>
      </c>
      <c r="W30" s="8">
        <f t="shared" si="0"/>
        <v>109895.33333333333</v>
      </c>
      <c r="X30" s="8">
        <f t="shared" si="1"/>
        <v>110193</v>
      </c>
      <c r="Y30" s="8">
        <f t="shared" si="2"/>
        <v>110492.33333333334</v>
      </c>
      <c r="Z30" s="8">
        <f t="shared" si="3"/>
        <v>110784.66666666667</v>
      </c>
      <c r="AC30" t="s">
        <v>378</v>
      </c>
      <c r="AD30" s="48">
        <v>93405.666666666701</v>
      </c>
    </row>
    <row r="31" spans="1:30">
      <c r="A31">
        <v>1967</v>
      </c>
      <c r="B31" s="14">
        <v>128909</v>
      </c>
      <c r="C31" s="14">
        <v>129032</v>
      </c>
      <c r="D31" s="14">
        <v>129190</v>
      </c>
      <c r="E31" s="14">
        <v>129344</v>
      </c>
      <c r="F31" s="14">
        <v>129515</v>
      </c>
      <c r="G31" s="14">
        <v>129722</v>
      </c>
      <c r="H31" s="14">
        <v>129918</v>
      </c>
      <c r="I31" s="14">
        <v>130187</v>
      </c>
      <c r="J31" s="14">
        <v>130392</v>
      </c>
      <c r="K31" s="14">
        <v>130582</v>
      </c>
      <c r="L31" s="14">
        <v>130754</v>
      </c>
      <c r="M31" s="14">
        <v>130936</v>
      </c>
      <c r="N31" s="14">
        <v>129874</v>
      </c>
      <c r="P31">
        <v>1967</v>
      </c>
      <c r="Q31" s="8">
        <f t="shared" si="4"/>
        <v>129043.66666666667</v>
      </c>
      <c r="R31" s="8">
        <f t="shared" si="5"/>
        <v>129527</v>
      </c>
      <c r="S31" s="8">
        <f t="shared" si="6"/>
        <v>130165.66666666667</v>
      </c>
      <c r="T31" s="8">
        <f t="shared" si="7"/>
        <v>130757.33333333333</v>
      </c>
      <c r="U31" s="8"/>
      <c r="V31">
        <v>1967</v>
      </c>
      <c r="W31" s="8">
        <f t="shared" si="0"/>
        <v>111136</v>
      </c>
      <c r="X31" s="8">
        <f t="shared" si="1"/>
        <v>111548.33333333333</v>
      </c>
      <c r="Y31" s="8">
        <f t="shared" si="2"/>
        <v>112099.33333333334</v>
      </c>
      <c r="Z31" s="8">
        <f t="shared" si="3"/>
        <v>112590.66666666666</v>
      </c>
      <c r="AC31" t="s">
        <v>379</v>
      </c>
      <c r="AD31" s="48">
        <v>93726.666666666701</v>
      </c>
    </row>
    <row r="32" spans="1:30">
      <c r="A32">
        <v>1968</v>
      </c>
      <c r="B32" s="14">
        <v>131112</v>
      </c>
      <c r="C32" s="14">
        <v>131277</v>
      </c>
      <c r="D32" s="14">
        <v>131412</v>
      </c>
      <c r="E32" s="14">
        <v>131553</v>
      </c>
      <c r="F32" s="14">
        <v>131712</v>
      </c>
      <c r="G32" s="14">
        <v>131872</v>
      </c>
      <c r="H32" s="14">
        <v>132053</v>
      </c>
      <c r="I32" s="14">
        <v>132251</v>
      </c>
      <c r="J32" s="14">
        <v>132446</v>
      </c>
      <c r="K32" s="14">
        <v>132617</v>
      </c>
      <c r="L32" s="14">
        <v>132903</v>
      </c>
      <c r="M32" s="14">
        <v>133120</v>
      </c>
      <c r="N32" s="14">
        <v>132028</v>
      </c>
      <c r="P32">
        <v>1968</v>
      </c>
      <c r="Q32" s="8">
        <f t="shared" si="4"/>
        <v>131267</v>
      </c>
      <c r="R32" s="8">
        <f t="shared" si="5"/>
        <v>131712.33333333334</v>
      </c>
      <c r="S32" s="8">
        <f t="shared" si="6"/>
        <v>132250</v>
      </c>
      <c r="T32" s="8">
        <f t="shared" si="7"/>
        <v>132880</v>
      </c>
      <c r="U32" s="8"/>
      <c r="V32">
        <v>1968</v>
      </c>
      <c r="W32" s="8">
        <f t="shared" si="0"/>
        <v>113038.33333333333</v>
      </c>
      <c r="X32" s="8">
        <f t="shared" si="1"/>
        <v>113432.00000000001</v>
      </c>
      <c r="Y32" s="8">
        <f t="shared" si="2"/>
        <v>113869.66666666667</v>
      </c>
      <c r="Z32" s="8">
        <f t="shared" si="3"/>
        <v>114412.66666666667</v>
      </c>
      <c r="AC32" t="s">
        <v>380</v>
      </c>
      <c r="AD32" s="48">
        <v>93888</v>
      </c>
    </row>
    <row r="33" spans="1:30">
      <c r="A33">
        <v>1969</v>
      </c>
      <c r="B33" s="14">
        <v>133324</v>
      </c>
      <c r="C33" s="14">
        <v>133465</v>
      </c>
      <c r="D33" s="14">
        <v>133639</v>
      </c>
      <c r="E33" s="14">
        <v>133821</v>
      </c>
      <c r="F33" s="14">
        <v>134027</v>
      </c>
      <c r="G33" s="14">
        <v>134213</v>
      </c>
      <c r="H33" s="14">
        <v>134414</v>
      </c>
      <c r="I33" s="14">
        <v>134597</v>
      </c>
      <c r="J33" s="14">
        <v>134774</v>
      </c>
      <c r="K33" s="14">
        <v>135012</v>
      </c>
      <c r="L33" s="14">
        <v>135239</v>
      </c>
      <c r="M33" s="14">
        <v>135489</v>
      </c>
      <c r="N33" s="14">
        <v>134335</v>
      </c>
      <c r="P33">
        <v>1969</v>
      </c>
      <c r="Q33" s="8">
        <f t="shared" si="4"/>
        <v>133476</v>
      </c>
      <c r="R33" s="8">
        <f t="shared" si="5"/>
        <v>134020.33333333334</v>
      </c>
      <c r="S33" s="8">
        <f t="shared" si="6"/>
        <v>134595</v>
      </c>
      <c r="T33" s="8">
        <f t="shared" si="7"/>
        <v>135246.66666666666</v>
      </c>
      <c r="U33" s="8"/>
      <c r="V33">
        <v>1969</v>
      </c>
      <c r="W33" s="8">
        <f t="shared" si="0"/>
        <v>114949.66666666667</v>
      </c>
      <c r="X33" s="8">
        <f t="shared" si="1"/>
        <v>115410.33333333334</v>
      </c>
      <c r="Y33" s="8">
        <f t="shared" si="2"/>
        <v>115896.33333333333</v>
      </c>
      <c r="Z33" s="8">
        <f t="shared" si="3"/>
        <v>116448.66666666666</v>
      </c>
      <c r="AC33" t="s">
        <v>381</v>
      </c>
      <c r="AD33" s="48">
        <v>94024.333333333299</v>
      </c>
    </row>
    <row r="34" spans="1:30">
      <c r="A34">
        <v>1970</v>
      </c>
      <c r="B34" s="14">
        <v>135713</v>
      </c>
      <c r="C34" s="14">
        <v>135957</v>
      </c>
      <c r="D34" s="14">
        <v>136179</v>
      </c>
      <c r="E34" s="14">
        <v>136416</v>
      </c>
      <c r="F34" s="14">
        <v>136686</v>
      </c>
      <c r="G34" s="14">
        <v>136928</v>
      </c>
      <c r="H34" s="14">
        <v>137196</v>
      </c>
      <c r="I34" s="14">
        <v>137455</v>
      </c>
      <c r="J34" s="14">
        <v>137717</v>
      </c>
      <c r="K34" s="14">
        <v>137988</v>
      </c>
      <c r="L34" s="14">
        <v>138264</v>
      </c>
      <c r="M34" s="14">
        <v>138529</v>
      </c>
      <c r="N34" s="14">
        <v>137085</v>
      </c>
      <c r="P34">
        <v>1970</v>
      </c>
      <c r="Q34" s="8">
        <f t="shared" si="4"/>
        <v>135949.66666666666</v>
      </c>
      <c r="R34" s="8">
        <f t="shared" si="5"/>
        <v>136676.66666666666</v>
      </c>
      <c r="S34" s="8">
        <f t="shared" si="6"/>
        <v>137456</v>
      </c>
      <c r="T34" s="8">
        <f t="shared" si="7"/>
        <v>138260.33333333334</v>
      </c>
      <c r="U34" s="8"/>
      <c r="V34">
        <v>1970</v>
      </c>
      <c r="W34" s="8">
        <f t="shared" si="0"/>
        <v>117082.33333333333</v>
      </c>
      <c r="X34" s="8">
        <f t="shared" si="1"/>
        <v>117729.99999999999</v>
      </c>
      <c r="Y34" s="8">
        <f t="shared" si="2"/>
        <v>118402.66666666667</v>
      </c>
      <c r="Z34" s="8">
        <f t="shared" si="3"/>
        <v>119095.00000000001</v>
      </c>
      <c r="AC34" t="s">
        <v>400</v>
      </c>
      <c r="AD34" s="48">
        <v>94279</v>
      </c>
    </row>
    <row r="35" spans="1:30">
      <c r="A35">
        <v>1971</v>
      </c>
      <c r="B35" s="14">
        <v>138795</v>
      </c>
      <c r="C35" s="14">
        <v>139021</v>
      </c>
      <c r="D35" s="14">
        <v>139285</v>
      </c>
      <c r="E35" s="14">
        <v>139566</v>
      </c>
      <c r="F35" s="14">
        <v>139826</v>
      </c>
      <c r="G35" s="14">
        <v>140090</v>
      </c>
      <c r="H35" s="14">
        <v>140343</v>
      </c>
      <c r="I35" s="14">
        <v>140596</v>
      </c>
      <c r="J35" s="14">
        <v>140869</v>
      </c>
      <c r="K35" s="14">
        <v>141146</v>
      </c>
      <c r="L35" s="14">
        <v>141393</v>
      </c>
      <c r="M35" s="14">
        <v>141666</v>
      </c>
      <c r="N35" s="14">
        <v>140216</v>
      </c>
      <c r="P35">
        <v>1971</v>
      </c>
      <c r="Q35" s="8">
        <f t="shared" si="4"/>
        <v>139033.66666666666</v>
      </c>
      <c r="R35" s="8">
        <f t="shared" si="5"/>
        <v>139827.33333333334</v>
      </c>
      <c r="S35" s="8">
        <f t="shared" si="6"/>
        <v>140602.66666666666</v>
      </c>
      <c r="T35" s="8">
        <f t="shared" si="7"/>
        <v>141401.66666666666</v>
      </c>
      <c r="U35" s="8"/>
      <c r="V35">
        <v>1971</v>
      </c>
      <c r="W35" s="8">
        <f t="shared" si="0"/>
        <v>119777.99999999999</v>
      </c>
      <c r="X35" s="8">
        <f t="shared" si="1"/>
        <v>120475.00000000001</v>
      </c>
      <c r="Y35" s="8">
        <f t="shared" si="2"/>
        <v>121152.99999999999</v>
      </c>
      <c r="Z35" s="8">
        <f t="shared" si="3"/>
        <v>121832.99999999999</v>
      </c>
      <c r="AC35" t="s">
        <v>383</v>
      </c>
      <c r="AD35" s="48">
        <v>94563.333333333299</v>
      </c>
    </row>
    <row r="36" spans="1:30">
      <c r="A36">
        <v>1972</v>
      </c>
      <c r="B36" s="14">
        <v>142736</v>
      </c>
      <c r="C36" s="14">
        <v>143017</v>
      </c>
      <c r="D36" s="14">
        <v>143263</v>
      </c>
      <c r="E36" s="14">
        <v>143483</v>
      </c>
      <c r="F36" s="14">
        <v>143760</v>
      </c>
      <c r="G36" s="14">
        <v>144033</v>
      </c>
      <c r="H36" s="14">
        <v>144285</v>
      </c>
      <c r="I36" s="14">
        <v>144522</v>
      </c>
      <c r="J36" s="14">
        <v>144761</v>
      </c>
      <c r="K36" s="14">
        <v>144988</v>
      </c>
      <c r="L36" s="14">
        <v>145211</v>
      </c>
      <c r="M36" s="14">
        <v>145446</v>
      </c>
      <c r="N36" s="14">
        <v>144126</v>
      </c>
      <c r="P36">
        <v>1972</v>
      </c>
      <c r="Q36" s="8">
        <f t="shared" si="4"/>
        <v>143005.33333333334</v>
      </c>
      <c r="R36" s="8">
        <f t="shared" si="5"/>
        <v>143758.66666666666</v>
      </c>
      <c r="S36" s="8">
        <f t="shared" si="6"/>
        <v>144522.66666666666</v>
      </c>
      <c r="T36" s="8">
        <f t="shared" si="7"/>
        <v>145215</v>
      </c>
      <c r="U36" s="8"/>
      <c r="V36">
        <v>1972</v>
      </c>
      <c r="W36" s="8">
        <f t="shared" si="0"/>
        <v>123120.33333333334</v>
      </c>
      <c r="X36" s="8">
        <f t="shared" si="1"/>
        <v>123811.33333333333</v>
      </c>
      <c r="Y36" s="8">
        <f t="shared" si="2"/>
        <v>124453.66666666666</v>
      </c>
      <c r="Z36" s="8">
        <f t="shared" si="3"/>
        <v>125023.33333333333</v>
      </c>
      <c r="AC36" t="s">
        <v>384</v>
      </c>
      <c r="AD36" s="48">
        <v>94838.666666666701</v>
      </c>
    </row>
    <row r="37" spans="1:30">
      <c r="A37">
        <v>1973</v>
      </c>
      <c r="B37" s="14">
        <v>145720</v>
      </c>
      <c r="C37" s="14">
        <v>145943</v>
      </c>
      <c r="D37" s="14">
        <v>146230</v>
      </c>
      <c r="E37" s="14">
        <v>146459</v>
      </c>
      <c r="F37" s="14">
        <v>146719</v>
      </c>
      <c r="G37" s="14">
        <v>146981</v>
      </c>
      <c r="H37" s="14">
        <v>147233</v>
      </c>
      <c r="I37" s="14">
        <v>147471</v>
      </c>
      <c r="J37" s="14">
        <v>147731</v>
      </c>
      <c r="K37" s="14">
        <v>147980</v>
      </c>
      <c r="L37" s="14">
        <v>148219</v>
      </c>
      <c r="M37" s="14">
        <v>148479</v>
      </c>
      <c r="N37" s="14">
        <v>147096</v>
      </c>
      <c r="P37">
        <v>1973</v>
      </c>
      <c r="Q37" s="8">
        <f t="shared" si="4"/>
        <v>145964.33333333334</v>
      </c>
      <c r="R37" s="8">
        <f t="shared" si="5"/>
        <v>146719.66666666666</v>
      </c>
      <c r="S37" s="8">
        <f t="shared" si="6"/>
        <v>147478.33333333334</v>
      </c>
      <c r="T37" s="8">
        <f t="shared" si="7"/>
        <v>148226</v>
      </c>
      <c r="U37" s="8"/>
      <c r="V37">
        <v>1973</v>
      </c>
      <c r="W37" s="8">
        <f t="shared" si="0"/>
        <v>125697.00000000001</v>
      </c>
      <c r="X37" s="8">
        <f t="shared" si="1"/>
        <v>126404.66666666666</v>
      </c>
      <c r="Y37" s="8">
        <f t="shared" si="2"/>
        <v>127045.33333333334</v>
      </c>
      <c r="Z37" s="8">
        <f t="shared" si="3"/>
        <v>127685.33333333333</v>
      </c>
      <c r="AC37" t="s">
        <v>401</v>
      </c>
      <c r="AD37" s="48">
        <v>95076.333333333299</v>
      </c>
    </row>
    <row r="38" spans="1:30">
      <c r="A38">
        <v>1974</v>
      </c>
      <c r="B38" s="14">
        <v>148753</v>
      </c>
      <c r="C38" s="14">
        <v>148982</v>
      </c>
      <c r="D38" s="14">
        <v>149225</v>
      </c>
      <c r="E38" s="14">
        <v>149478</v>
      </c>
      <c r="F38" s="14">
        <v>149750</v>
      </c>
      <c r="G38" s="14">
        <v>150012</v>
      </c>
      <c r="H38" s="14">
        <v>150248</v>
      </c>
      <c r="I38" s="14">
        <v>150493</v>
      </c>
      <c r="J38" s="14">
        <v>150753</v>
      </c>
      <c r="K38" s="14">
        <v>151009</v>
      </c>
      <c r="L38" s="14">
        <v>151256</v>
      </c>
      <c r="M38" s="14">
        <v>151494</v>
      </c>
      <c r="N38" s="14">
        <v>150120</v>
      </c>
      <c r="P38">
        <v>1974</v>
      </c>
      <c r="Q38" s="8">
        <f t="shared" si="4"/>
        <v>148986.66666666666</v>
      </c>
      <c r="R38" s="8">
        <f t="shared" si="5"/>
        <v>149746.66666666666</v>
      </c>
      <c r="S38" s="8">
        <f t="shared" si="6"/>
        <v>150498</v>
      </c>
      <c r="T38" s="8">
        <f t="shared" si="7"/>
        <v>151253</v>
      </c>
      <c r="U38" s="8"/>
      <c r="V38">
        <v>1974</v>
      </c>
      <c r="W38" s="8">
        <f t="shared" si="0"/>
        <v>128246.99999999999</v>
      </c>
      <c r="X38" s="8">
        <f t="shared" si="1"/>
        <v>128876.99999999999</v>
      </c>
      <c r="Y38" s="8">
        <f t="shared" si="2"/>
        <v>129492.66666666667</v>
      </c>
      <c r="Z38" s="8">
        <f t="shared" si="3"/>
        <v>130086.33333333333</v>
      </c>
      <c r="AC38" t="s">
        <v>382</v>
      </c>
      <c r="AD38" s="48">
        <v>95302</v>
      </c>
    </row>
    <row r="39" spans="1:30">
      <c r="A39">
        <v>1975</v>
      </c>
      <c r="B39" s="14">
        <v>151755</v>
      </c>
      <c r="C39" s="14">
        <v>151990</v>
      </c>
      <c r="D39" s="14">
        <v>152217</v>
      </c>
      <c r="E39" s="14">
        <v>152443</v>
      </c>
      <c r="F39" s="14">
        <v>152704</v>
      </c>
      <c r="G39" s="14">
        <v>152976</v>
      </c>
      <c r="H39" s="14">
        <v>153309</v>
      </c>
      <c r="I39" s="14">
        <v>153580</v>
      </c>
      <c r="J39" s="14">
        <v>153848</v>
      </c>
      <c r="K39" s="14">
        <v>154082</v>
      </c>
      <c r="L39" s="14">
        <v>154338</v>
      </c>
      <c r="M39" s="14">
        <v>154589</v>
      </c>
      <c r="N39" s="14">
        <v>153153</v>
      </c>
      <c r="P39">
        <v>1975</v>
      </c>
      <c r="Q39" s="8">
        <f t="shared" si="4"/>
        <v>151987.33333333334</v>
      </c>
      <c r="R39" s="8">
        <f t="shared" si="5"/>
        <v>152707.66666666666</v>
      </c>
      <c r="S39" s="8">
        <f t="shared" si="6"/>
        <v>153579</v>
      </c>
      <c r="T39" s="8">
        <f t="shared" si="7"/>
        <v>154336.33333333334</v>
      </c>
      <c r="U39" s="8"/>
      <c r="V39">
        <v>1975</v>
      </c>
      <c r="W39" s="8">
        <f t="shared" si="0"/>
        <v>130681.33333333334</v>
      </c>
      <c r="X39" s="8">
        <f t="shared" si="1"/>
        <v>131269</v>
      </c>
      <c r="Y39" s="8">
        <f t="shared" si="2"/>
        <v>131974.33333333334</v>
      </c>
      <c r="Z39" s="8">
        <f t="shared" si="3"/>
        <v>132583.66666666669</v>
      </c>
      <c r="AC39" t="s">
        <v>387</v>
      </c>
      <c r="AD39" s="48">
        <v>95552.333333333299</v>
      </c>
    </row>
    <row r="40" spans="1:30">
      <c r="A40">
        <v>1976</v>
      </c>
      <c r="B40" s="14">
        <v>154853</v>
      </c>
      <c r="C40" s="14">
        <v>155066</v>
      </c>
      <c r="D40" s="14">
        <v>155306</v>
      </c>
      <c r="E40" s="14">
        <v>155529</v>
      </c>
      <c r="F40" s="14">
        <v>155765</v>
      </c>
      <c r="G40" s="14">
        <v>156027</v>
      </c>
      <c r="H40" s="14">
        <v>156276</v>
      </c>
      <c r="I40" s="14">
        <v>156525</v>
      </c>
      <c r="J40" s="14">
        <v>156779</v>
      </c>
      <c r="K40" s="14">
        <v>156993</v>
      </c>
      <c r="L40" s="14">
        <v>157235</v>
      </c>
      <c r="M40" s="14">
        <v>157438</v>
      </c>
      <c r="N40" s="14">
        <v>156150</v>
      </c>
      <c r="P40">
        <v>1976</v>
      </c>
      <c r="Q40" s="8">
        <f t="shared" si="4"/>
        <v>155075</v>
      </c>
      <c r="R40" s="8">
        <f t="shared" si="5"/>
        <v>155773.66666666666</v>
      </c>
      <c r="S40" s="8">
        <f t="shared" si="6"/>
        <v>156526.66666666666</v>
      </c>
      <c r="T40" s="8">
        <f t="shared" si="7"/>
        <v>157222</v>
      </c>
      <c r="U40" s="8"/>
      <c r="V40">
        <v>1976</v>
      </c>
      <c r="W40" s="8">
        <f t="shared" si="0"/>
        <v>133188.66666666666</v>
      </c>
      <c r="X40" s="8">
        <f t="shared" si="1"/>
        <v>133769.33333333331</v>
      </c>
      <c r="Y40" s="8">
        <f t="shared" si="2"/>
        <v>134378.33333333331</v>
      </c>
      <c r="Z40" s="8">
        <f t="shared" si="3"/>
        <v>134929</v>
      </c>
      <c r="AC40" t="s">
        <v>402</v>
      </c>
      <c r="AD40" s="48">
        <v>95863</v>
      </c>
    </row>
    <row r="41" spans="1:30">
      <c r="A41">
        <v>1977</v>
      </c>
      <c r="B41" s="14">
        <v>157688</v>
      </c>
      <c r="C41" s="14">
        <v>157913</v>
      </c>
      <c r="D41" s="14">
        <v>158131</v>
      </c>
      <c r="E41" s="14">
        <v>158371</v>
      </c>
      <c r="F41" s="14">
        <v>158657</v>
      </c>
      <c r="G41" s="14">
        <v>158929</v>
      </c>
      <c r="H41" s="14">
        <v>159185</v>
      </c>
      <c r="I41" s="14">
        <v>159430</v>
      </c>
      <c r="J41" s="14">
        <v>159674</v>
      </c>
      <c r="K41" s="14">
        <v>159915</v>
      </c>
      <c r="L41" s="14">
        <v>160129</v>
      </c>
      <c r="M41" s="14">
        <v>160377</v>
      </c>
      <c r="N41" s="14">
        <v>159033</v>
      </c>
      <c r="P41">
        <v>1977</v>
      </c>
      <c r="Q41" s="8">
        <f t="shared" si="4"/>
        <v>157910.66666666666</v>
      </c>
      <c r="R41" s="8">
        <f t="shared" si="5"/>
        <v>158652.33333333334</v>
      </c>
      <c r="S41" s="8">
        <f t="shared" si="6"/>
        <v>159429.66666666666</v>
      </c>
      <c r="T41" s="8">
        <f t="shared" si="7"/>
        <v>160140.33333333334</v>
      </c>
      <c r="U41" s="8"/>
      <c r="V41">
        <v>1977</v>
      </c>
      <c r="W41" s="8">
        <f t="shared" si="0"/>
        <v>135533</v>
      </c>
      <c r="X41" s="8">
        <f t="shared" si="1"/>
        <v>136139.66666666669</v>
      </c>
      <c r="Y41" s="8">
        <f t="shared" si="2"/>
        <v>136758</v>
      </c>
      <c r="Z41" s="8">
        <f t="shared" si="3"/>
        <v>137314</v>
      </c>
      <c r="AC41" t="s">
        <v>385</v>
      </c>
      <c r="AD41" s="48">
        <v>96105</v>
      </c>
    </row>
    <row r="42" spans="1:30">
      <c r="A42">
        <v>1978</v>
      </c>
      <c r="B42" s="14">
        <v>160617</v>
      </c>
      <c r="C42" s="14">
        <v>160831</v>
      </c>
      <c r="D42" s="14">
        <v>161038</v>
      </c>
      <c r="E42" s="14">
        <v>161263</v>
      </c>
      <c r="F42" s="14">
        <v>161518</v>
      </c>
      <c r="G42" s="14">
        <v>161795</v>
      </c>
      <c r="H42" s="14">
        <v>162034</v>
      </c>
      <c r="I42" s="14">
        <v>162259</v>
      </c>
      <c r="J42" s="14">
        <v>162502</v>
      </c>
      <c r="K42" s="14">
        <v>162783</v>
      </c>
      <c r="L42" s="14">
        <v>163017</v>
      </c>
      <c r="M42" s="14">
        <v>163272</v>
      </c>
      <c r="N42" s="14">
        <v>161910</v>
      </c>
      <c r="P42">
        <v>1978</v>
      </c>
      <c r="Q42" s="8">
        <f t="shared" si="4"/>
        <v>160828.66666666666</v>
      </c>
      <c r="R42" s="8">
        <f t="shared" si="5"/>
        <v>161525.33333333334</v>
      </c>
      <c r="S42" s="8">
        <f t="shared" si="6"/>
        <v>162265</v>
      </c>
      <c r="T42" s="8">
        <f t="shared" si="7"/>
        <v>163024</v>
      </c>
      <c r="U42" s="8"/>
      <c r="V42">
        <v>1978</v>
      </c>
      <c r="W42" s="8">
        <f t="shared" si="0"/>
        <v>137877.66666666666</v>
      </c>
      <c r="X42" s="8">
        <f t="shared" si="1"/>
        <v>138447.33333333334</v>
      </c>
      <c r="Y42" s="8">
        <f t="shared" si="2"/>
        <v>139030.66666666666</v>
      </c>
      <c r="Z42" s="8">
        <f t="shared" si="3"/>
        <v>139622</v>
      </c>
      <c r="AC42" t="s">
        <v>386</v>
      </c>
      <c r="AD42" s="48">
        <v>96297</v>
      </c>
    </row>
    <row r="43" spans="1:30">
      <c r="A43">
        <v>1979</v>
      </c>
      <c r="B43" s="14">
        <v>163516</v>
      </c>
      <c r="C43" s="14">
        <v>163726</v>
      </c>
      <c r="D43" s="14">
        <v>164027</v>
      </c>
      <c r="E43" s="14">
        <v>164162</v>
      </c>
      <c r="F43" s="14">
        <v>164459</v>
      </c>
      <c r="G43" s="14">
        <v>164721</v>
      </c>
      <c r="H43" s="14">
        <v>164970</v>
      </c>
      <c r="I43" s="14">
        <v>165198</v>
      </c>
      <c r="J43" s="14">
        <v>165431</v>
      </c>
      <c r="K43" s="14">
        <v>165813</v>
      </c>
      <c r="L43" s="14">
        <v>166051</v>
      </c>
      <c r="M43" s="14">
        <v>166300</v>
      </c>
      <c r="N43" s="14">
        <v>164863</v>
      </c>
      <c r="P43">
        <v>1979</v>
      </c>
      <c r="Q43" s="8">
        <f t="shared" si="4"/>
        <v>163756.33333333334</v>
      </c>
      <c r="R43" s="8">
        <f t="shared" si="5"/>
        <v>164447.33333333334</v>
      </c>
      <c r="S43" s="8">
        <f t="shared" si="6"/>
        <v>165199.66666666666</v>
      </c>
      <c r="T43" s="8">
        <f t="shared" si="7"/>
        <v>166054.66666666666</v>
      </c>
      <c r="U43" s="8"/>
      <c r="V43">
        <v>1979</v>
      </c>
      <c r="W43" s="8">
        <f t="shared" si="0"/>
        <v>140223.66666666669</v>
      </c>
      <c r="X43" s="8">
        <f t="shared" si="1"/>
        <v>140768.66666666669</v>
      </c>
      <c r="Y43" s="8">
        <f t="shared" si="2"/>
        <v>141360</v>
      </c>
      <c r="Z43" s="8">
        <f t="shared" si="3"/>
        <v>142037.33333333331</v>
      </c>
      <c r="AC43" t="s">
        <v>403</v>
      </c>
      <c r="AD43" s="48">
        <v>96504.666666666701</v>
      </c>
    </row>
    <row r="44" spans="1:30">
      <c r="A44">
        <v>1980</v>
      </c>
      <c r="B44" s="14">
        <v>166544</v>
      </c>
      <c r="C44" s="14">
        <v>166759</v>
      </c>
      <c r="D44" s="14">
        <v>166984</v>
      </c>
      <c r="E44" s="14">
        <v>167197</v>
      </c>
      <c r="F44" s="14">
        <v>167407</v>
      </c>
      <c r="G44" s="14">
        <v>167643</v>
      </c>
      <c r="H44" s="14">
        <v>167932</v>
      </c>
      <c r="I44" s="14">
        <v>168103</v>
      </c>
      <c r="J44" s="14">
        <v>168297</v>
      </c>
      <c r="K44" s="14">
        <v>168503</v>
      </c>
      <c r="L44" s="14">
        <v>168695</v>
      </c>
      <c r="M44" s="14">
        <v>168883</v>
      </c>
      <c r="N44" s="14">
        <v>167745</v>
      </c>
      <c r="P44">
        <v>1980</v>
      </c>
      <c r="Q44" s="8">
        <f t="shared" si="4"/>
        <v>166762.33333333334</v>
      </c>
      <c r="R44" s="8">
        <f t="shared" si="5"/>
        <v>167415.66666666666</v>
      </c>
      <c r="S44" s="8">
        <f t="shared" si="6"/>
        <v>168110.66666666666</v>
      </c>
      <c r="T44" s="8">
        <f t="shared" si="7"/>
        <v>168693.66666666666</v>
      </c>
      <c r="U44" s="8"/>
      <c r="V44">
        <v>1980</v>
      </c>
      <c r="W44" s="8">
        <f t="shared" ref="W44:W72" si="8">Q44-Q118</f>
        <v>142614</v>
      </c>
      <c r="X44" s="8">
        <f t="shared" ref="X44:X72" si="9">R44-R118</f>
        <v>143142</v>
      </c>
      <c r="Y44" s="8">
        <f t="shared" ref="Y44:Y72" si="10">S44-S118</f>
        <v>143690</v>
      </c>
      <c r="Z44" s="8">
        <f t="shared" ref="Z44:Z72" si="11">T44-T118</f>
        <v>144135</v>
      </c>
      <c r="AC44" t="s">
        <v>388</v>
      </c>
      <c r="AD44" s="48">
        <v>96719.333333333299</v>
      </c>
    </row>
    <row r="45" spans="1:30">
      <c r="A45">
        <v>1981</v>
      </c>
      <c r="B45" s="14">
        <v>169104</v>
      </c>
      <c r="C45" s="14">
        <v>169280</v>
      </c>
      <c r="D45" s="14">
        <v>169453</v>
      </c>
      <c r="E45" s="14">
        <v>169641</v>
      </c>
      <c r="F45" s="14">
        <v>169829</v>
      </c>
      <c r="G45" s="14">
        <v>170042</v>
      </c>
      <c r="H45" s="14">
        <v>170246</v>
      </c>
      <c r="I45" s="14">
        <v>170399</v>
      </c>
      <c r="J45" s="14">
        <v>170593</v>
      </c>
      <c r="K45" s="14">
        <v>170809</v>
      </c>
      <c r="L45" s="14">
        <v>170996</v>
      </c>
      <c r="M45" s="14">
        <v>171166</v>
      </c>
      <c r="N45" s="14">
        <v>170130</v>
      </c>
      <c r="P45">
        <v>1981</v>
      </c>
      <c r="Q45" s="8">
        <f t="shared" si="4"/>
        <v>169279</v>
      </c>
      <c r="R45" s="8">
        <f t="shared" si="5"/>
        <v>169837.33333333334</v>
      </c>
      <c r="S45" s="8">
        <f t="shared" si="6"/>
        <v>170412.66666666666</v>
      </c>
      <c r="T45" s="8">
        <f t="shared" si="7"/>
        <v>170990.33333333334</v>
      </c>
      <c r="U45" s="8"/>
      <c r="V45">
        <v>1981</v>
      </c>
      <c r="W45" s="8">
        <f t="shared" si="8"/>
        <v>144625</v>
      </c>
      <c r="X45" s="8">
        <f t="shared" si="9"/>
        <v>145070.33333333334</v>
      </c>
      <c r="Y45" s="8">
        <f t="shared" si="10"/>
        <v>145499</v>
      </c>
      <c r="Z45" s="8">
        <f t="shared" si="11"/>
        <v>145925.33333333334</v>
      </c>
      <c r="AC45" t="s">
        <v>389</v>
      </c>
      <c r="AD45" s="48">
        <v>97038.666666666701</v>
      </c>
    </row>
    <row r="46" spans="1:30">
      <c r="A46">
        <v>1982</v>
      </c>
      <c r="B46" s="14">
        <v>171335</v>
      </c>
      <c r="C46" s="14">
        <v>171489</v>
      </c>
      <c r="D46" s="14">
        <v>171667</v>
      </c>
      <c r="E46" s="14">
        <v>171844</v>
      </c>
      <c r="F46" s="14">
        <v>172026</v>
      </c>
      <c r="G46" s="14">
        <v>172190</v>
      </c>
      <c r="H46" s="14">
        <v>172364</v>
      </c>
      <c r="I46" s="14">
        <v>172511</v>
      </c>
      <c r="J46" s="14">
        <v>172690</v>
      </c>
      <c r="K46" s="14">
        <v>172881</v>
      </c>
      <c r="L46" s="14">
        <v>173058</v>
      </c>
      <c r="M46" s="14">
        <v>173199</v>
      </c>
      <c r="N46" s="14">
        <v>172271</v>
      </c>
      <c r="P46">
        <v>1982</v>
      </c>
      <c r="Q46" s="8">
        <f t="shared" si="4"/>
        <v>171497</v>
      </c>
      <c r="R46" s="8">
        <f t="shared" si="5"/>
        <v>172020</v>
      </c>
      <c r="S46" s="8">
        <f t="shared" si="6"/>
        <v>172521.66666666666</v>
      </c>
      <c r="T46" s="8">
        <f t="shared" si="7"/>
        <v>173046</v>
      </c>
      <c r="U46" s="8"/>
      <c r="V46">
        <v>1982</v>
      </c>
      <c r="W46" s="8">
        <f t="shared" si="8"/>
        <v>146310.66666666666</v>
      </c>
      <c r="X46" s="8">
        <f t="shared" si="9"/>
        <v>146699.33333333334</v>
      </c>
      <c r="Y46" s="8">
        <f t="shared" si="10"/>
        <v>147069</v>
      </c>
      <c r="Z46" s="8">
        <f t="shared" si="11"/>
        <v>147456</v>
      </c>
      <c r="AC46" t="s">
        <v>390</v>
      </c>
      <c r="AD46" s="48">
        <v>97247.333333333299</v>
      </c>
    </row>
    <row r="47" spans="1:30">
      <c r="A47">
        <v>1983</v>
      </c>
      <c r="B47" s="14">
        <v>173354</v>
      </c>
      <c r="C47" s="14">
        <v>173505</v>
      </c>
      <c r="D47" s="14">
        <v>173656</v>
      </c>
      <c r="E47" s="14">
        <v>173794</v>
      </c>
      <c r="F47" s="14">
        <v>173953</v>
      </c>
      <c r="G47" s="14">
        <v>174125</v>
      </c>
      <c r="H47" s="14">
        <v>174306</v>
      </c>
      <c r="I47" s="14">
        <v>174440</v>
      </c>
      <c r="J47" s="14">
        <v>174602</v>
      </c>
      <c r="K47" s="14">
        <v>174779</v>
      </c>
      <c r="L47" s="14">
        <v>174951</v>
      </c>
      <c r="M47" s="14">
        <v>175121</v>
      </c>
      <c r="N47" s="14">
        <v>174215</v>
      </c>
      <c r="P47">
        <v>1983</v>
      </c>
      <c r="Q47" s="8">
        <f t="shared" si="4"/>
        <v>173505</v>
      </c>
      <c r="R47" s="8">
        <f t="shared" si="5"/>
        <v>173957.33333333334</v>
      </c>
      <c r="S47" s="8">
        <f t="shared" si="6"/>
        <v>174449.33333333334</v>
      </c>
      <c r="T47" s="8">
        <f t="shared" si="7"/>
        <v>174950.33333333334</v>
      </c>
      <c r="U47" s="8"/>
      <c r="V47">
        <v>1983</v>
      </c>
      <c r="W47" s="8">
        <f t="shared" si="8"/>
        <v>147805.66666666666</v>
      </c>
      <c r="X47" s="8">
        <f t="shared" si="9"/>
        <v>148146.33333333334</v>
      </c>
      <c r="Y47" s="8">
        <f t="shared" si="10"/>
        <v>148497</v>
      </c>
      <c r="Z47" s="8">
        <f t="shared" si="11"/>
        <v>148843.33333333334</v>
      </c>
      <c r="AC47" t="s">
        <v>391</v>
      </c>
      <c r="AD47" s="48">
        <v>97455.333333333299</v>
      </c>
    </row>
    <row r="48" spans="1:30">
      <c r="A48">
        <v>1984</v>
      </c>
      <c r="B48" s="14">
        <v>175533</v>
      </c>
      <c r="C48" s="14">
        <v>175679</v>
      </c>
      <c r="D48" s="14">
        <v>175824</v>
      </c>
      <c r="E48" s="14">
        <v>175969</v>
      </c>
      <c r="F48" s="14">
        <v>176123</v>
      </c>
      <c r="G48" s="14">
        <v>176284</v>
      </c>
      <c r="H48" s="14">
        <v>176440</v>
      </c>
      <c r="I48" s="14">
        <v>176583</v>
      </c>
      <c r="J48" s="14">
        <v>176763</v>
      </c>
      <c r="K48" s="14">
        <v>176956</v>
      </c>
      <c r="L48" s="14">
        <v>177135</v>
      </c>
      <c r="M48" s="14">
        <v>177306</v>
      </c>
      <c r="N48" s="14">
        <v>176383</v>
      </c>
      <c r="P48">
        <v>1984</v>
      </c>
      <c r="Q48" s="8">
        <f t="shared" si="4"/>
        <v>175678.66666666666</v>
      </c>
      <c r="R48" s="8">
        <f t="shared" si="5"/>
        <v>176125.33333333334</v>
      </c>
      <c r="S48" s="8">
        <f t="shared" si="6"/>
        <v>176595.33333333334</v>
      </c>
      <c r="T48" s="8">
        <f t="shared" si="7"/>
        <v>177132.33333333334</v>
      </c>
      <c r="U48" s="8"/>
      <c r="V48">
        <v>1984</v>
      </c>
      <c r="W48" s="8">
        <f t="shared" si="8"/>
        <v>149449</v>
      </c>
      <c r="X48" s="8">
        <f t="shared" si="9"/>
        <v>149774.66666666669</v>
      </c>
      <c r="Y48" s="8">
        <f t="shared" si="10"/>
        <v>150101.66666666669</v>
      </c>
      <c r="Z48" s="8">
        <f t="shared" si="11"/>
        <v>150473.66666666669</v>
      </c>
      <c r="AC48" t="s">
        <v>392</v>
      </c>
      <c r="AD48" s="48">
        <v>97696.666666666701</v>
      </c>
    </row>
    <row r="49" spans="1:30">
      <c r="A49">
        <v>1985</v>
      </c>
      <c r="B49" s="14">
        <v>177384</v>
      </c>
      <c r="C49" s="14">
        <v>177516</v>
      </c>
      <c r="D49" s="14">
        <v>177667</v>
      </c>
      <c r="E49" s="14">
        <v>177799</v>
      </c>
      <c r="F49" s="14">
        <v>177944</v>
      </c>
      <c r="G49" s="14">
        <v>178096</v>
      </c>
      <c r="H49" s="14">
        <v>178263</v>
      </c>
      <c r="I49" s="14">
        <v>178405</v>
      </c>
      <c r="J49" s="14">
        <v>178572</v>
      </c>
      <c r="K49" s="14">
        <v>178770</v>
      </c>
      <c r="L49" s="14">
        <v>178940</v>
      </c>
      <c r="M49" s="14">
        <v>179112</v>
      </c>
      <c r="N49" s="14">
        <v>178206</v>
      </c>
      <c r="P49">
        <v>1985</v>
      </c>
      <c r="Q49" s="8">
        <f t="shared" si="4"/>
        <v>177522.33333333334</v>
      </c>
      <c r="R49" s="8">
        <f t="shared" si="5"/>
        <v>177946.33333333334</v>
      </c>
      <c r="S49" s="8">
        <f t="shared" si="6"/>
        <v>178413.33333333334</v>
      </c>
      <c r="T49" s="8">
        <f t="shared" si="7"/>
        <v>178940.66666666666</v>
      </c>
      <c r="U49" s="8"/>
      <c r="V49">
        <v>1985</v>
      </c>
      <c r="W49" s="8">
        <f t="shared" si="8"/>
        <v>150731.33333333334</v>
      </c>
      <c r="X49" s="8">
        <f t="shared" si="9"/>
        <v>151036.66666666669</v>
      </c>
      <c r="Y49" s="8">
        <f t="shared" si="10"/>
        <v>151343.66666666669</v>
      </c>
      <c r="Z49" s="8">
        <f t="shared" si="11"/>
        <v>151720.66666666666</v>
      </c>
      <c r="AC49" t="s">
        <v>393</v>
      </c>
      <c r="AD49" s="48">
        <v>98033.333333333299</v>
      </c>
    </row>
    <row r="50" spans="1:30">
      <c r="A50">
        <v>1986</v>
      </c>
      <c r="B50" s="14">
        <v>179670</v>
      </c>
      <c r="C50" s="14">
        <v>179821</v>
      </c>
      <c r="D50" s="14">
        <v>179985</v>
      </c>
      <c r="E50" s="14">
        <v>180148</v>
      </c>
      <c r="F50" s="14">
        <v>180311</v>
      </c>
      <c r="G50" s="14">
        <v>180503</v>
      </c>
      <c r="H50" s="14">
        <v>180682</v>
      </c>
      <c r="I50" s="14">
        <v>180828</v>
      </c>
      <c r="J50" s="14">
        <v>180997</v>
      </c>
      <c r="K50" s="14">
        <v>181186</v>
      </c>
      <c r="L50" s="14">
        <v>181363</v>
      </c>
      <c r="M50" s="14">
        <v>181547</v>
      </c>
      <c r="N50" s="14">
        <v>180587</v>
      </c>
      <c r="P50">
        <v>1986</v>
      </c>
      <c r="Q50" s="8">
        <f t="shared" si="4"/>
        <v>179825.33333333334</v>
      </c>
      <c r="R50" s="8">
        <f t="shared" si="5"/>
        <v>180320.66666666666</v>
      </c>
      <c r="S50" s="8">
        <f t="shared" si="6"/>
        <v>180835.66666666666</v>
      </c>
      <c r="T50" s="8">
        <f t="shared" si="7"/>
        <v>181365.33333333334</v>
      </c>
      <c r="U50" s="8"/>
      <c r="V50">
        <v>1986</v>
      </c>
      <c r="W50" s="8">
        <f t="shared" si="8"/>
        <v>152569.33333333334</v>
      </c>
      <c r="X50" s="8">
        <f t="shared" si="9"/>
        <v>152888</v>
      </c>
      <c r="Y50" s="8">
        <f t="shared" si="10"/>
        <v>153258</v>
      </c>
      <c r="Z50" s="8">
        <f t="shared" si="11"/>
        <v>153645.66666666669</v>
      </c>
      <c r="AC50" t="s">
        <v>404</v>
      </c>
      <c r="AD50" s="48">
        <v>98373</v>
      </c>
    </row>
    <row r="51" spans="1:30">
      <c r="A51">
        <v>1987</v>
      </c>
      <c r="B51" s="14">
        <v>181827</v>
      </c>
      <c r="C51" s="14">
        <v>181998</v>
      </c>
      <c r="D51" s="14">
        <v>182179</v>
      </c>
      <c r="E51" s="14">
        <v>182344</v>
      </c>
      <c r="F51" s="14">
        <v>182533</v>
      </c>
      <c r="G51" s="14">
        <v>182703</v>
      </c>
      <c r="H51" s="14">
        <v>182885</v>
      </c>
      <c r="I51" s="14">
        <v>183002</v>
      </c>
      <c r="J51" s="14">
        <v>183161</v>
      </c>
      <c r="K51" s="14">
        <v>183311</v>
      </c>
      <c r="L51" s="14">
        <v>183470</v>
      </c>
      <c r="M51" s="14">
        <v>183620</v>
      </c>
      <c r="N51" s="14">
        <v>182753</v>
      </c>
      <c r="P51">
        <v>1987</v>
      </c>
      <c r="Q51" s="8">
        <f t="shared" si="4"/>
        <v>182001.33333333334</v>
      </c>
      <c r="R51" s="8">
        <f t="shared" si="5"/>
        <v>182526.66666666666</v>
      </c>
      <c r="S51" s="8">
        <f t="shared" si="6"/>
        <v>183016</v>
      </c>
      <c r="T51" s="8">
        <f t="shared" si="7"/>
        <v>183467</v>
      </c>
      <c r="U51" s="8"/>
      <c r="V51">
        <v>1987</v>
      </c>
      <c r="W51" s="8">
        <f t="shared" si="8"/>
        <v>154106.66666666669</v>
      </c>
      <c r="X51" s="8">
        <f t="shared" si="9"/>
        <v>154485.66666666666</v>
      </c>
      <c r="Y51" s="8">
        <f t="shared" si="10"/>
        <v>154825</v>
      </c>
      <c r="Z51" s="8">
        <f t="shared" si="11"/>
        <v>155160</v>
      </c>
      <c r="AC51" t="s">
        <v>394</v>
      </c>
      <c r="AD51" s="48">
        <v>98688</v>
      </c>
    </row>
    <row r="52" spans="1:30">
      <c r="A52">
        <v>1988</v>
      </c>
      <c r="B52" s="14">
        <v>183822</v>
      </c>
      <c r="C52" s="14">
        <v>183969</v>
      </c>
      <c r="D52" s="14">
        <v>184111</v>
      </c>
      <c r="E52" s="14">
        <v>184232</v>
      </c>
      <c r="F52" s="14">
        <v>184374</v>
      </c>
      <c r="G52" s="14">
        <v>184562</v>
      </c>
      <c r="H52" s="14">
        <v>184729</v>
      </c>
      <c r="I52" s="14">
        <v>184830</v>
      </c>
      <c r="J52" s="14">
        <v>184962</v>
      </c>
      <c r="K52" s="14">
        <v>185114</v>
      </c>
      <c r="L52" s="14">
        <v>185244</v>
      </c>
      <c r="M52" s="14">
        <v>185402</v>
      </c>
      <c r="N52" s="14">
        <v>184613</v>
      </c>
      <c r="P52">
        <v>1988</v>
      </c>
      <c r="Q52" s="8">
        <f t="shared" si="4"/>
        <v>183967.33333333334</v>
      </c>
      <c r="R52" s="8">
        <f t="shared" si="5"/>
        <v>184389.33333333334</v>
      </c>
      <c r="S52" s="8">
        <f t="shared" si="6"/>
        <v>184840.33333333334</v>
      </c>
      <c r="T52" s="8">
        <f t="shared" si="7"/>
        <v>185253.33333333334</v>
      </c>
      <c r="U52" s="8"/>
      <c r="V52">
        <v>1988</v>
      </c>
      <c r="W52" s="8">
        <f t="shared" si="8"/>
        <v>155502</v>
      </c>
      <c r="X52" s="8">
        <f t="shared" si="9"/>
        <v>155839</v>
      </c>
      <c r="Y52" s="8">
        <f t="shared" si="10"/>
        <v>156205.66666666669</v>
      </c>
      <c r="Z52" s="8">
        <f t="shared" si="11"/>
        <v>156456.33333333334</v>
      </c>
      <c r="AC52" t="s">
        <v>395</v>
      </c>
      <c r="AD52" s="48">
        <v>98926</v>
      </c>
    </row>
    <row r="53" spans="1:30">
      <c r="A53">
        <v>1989</v>
      </c>
      <c r="B53" s="14">
        <v>185644</v>
      </c>
      <c r="C53" s="14">
        <v>185777</v>
      </c>
      <c r="D53" s="14">
        <v>185897</v>
      </c>
      <c r="E53" s="14">
        <v>186024</v>
      </c>
      <c r="F53" s="14">
        <v>186181</v>
      </c>
      <c r="G53" s="14">
        <v>186329</v>
      </c>
      <c r="H53" s="14">
        <v>186483</v>
      </c>
      <c r="I53" s="14">
        <v>186598</v>
      </c>
      <c r="J53" s="14">
        <v>186726</v>
      </c>
      <c r="K53" s="14">
        <v>186871</v>
      </c>
      <c r="L53" s="14">
        <v>187017</v>
      </c>
      <c r="M53" s="14">
        <v>187165</v>
      </c>
      <c r="N53" s="14">
        <v>186393</v>
      </c>
      <c r="P53">
        <v>1989</v>
      </c>
      <c r="Q53" s="8">
        <f t="shared" si="4"/>
        <v>185772.66666666666</v>
      </c>
      <c r="R53" s="8">
        <f t="shared" si="5"/>
        <v>186178</v>
      </c>
      <c r="S53" s="8">
        <f t="shared" si="6"/>
        <v>186602.33333333334</v>
      </c>
      <c r="T53" s="8">
        <f t="shared" si="7"/>
        <v>187017.66666666666</v>
      </c>
      <c r="U53" s="8"/>
      <c r="V53">
        <v>1989</v>
      </c>
      <c r="W53" s="8">
        <f t="shared" si="8"/>
        <v>156816.66666666666</v>
      </c>
      <c r="X53" s="8">
        <f t="shared" si="9"/>
        <v>157060</v>
      </c>
      <c r="Y53" s="8">
        <f t="shared" si="10"/>
        <v>157381</v>
      </c>
      <c r="Z53" s="8">
        <f t="shared" si="11"/>
        <v>157627.66666666666</v>
      </c>
      <c r="AC53" t="s">
        <v>405</v>
      </c>
      <c r="AD53" s="48">
        <v>99160</v>
      </c>
    </row>
    <row r="54" spans="1:30">
      <c r="A54">
        <v>1990</v>
      </c>
      <c r="B54" s="14">
        <v>188413</v>
      </c>
      <c r="C54" s="14">
        <v>188516</v>
      </c>
      <c r="D54" s="14">
        <v>188630</v>
      </c>
      <c r="E54" s="14">
        <v>188778</v>
      </c>
      <c r="F54" s="14">
        <v>188913</v>
      </c>
      <c r="G54" s="14">
        <v>189058</v>
      </c>
      <c r="H54" s="14">
        <v>189188</v>
      </c>
      <c r="I54" s="14">
        <v>189342</v>
      </c>
      <c r="J54" s="14">
        <v>189528</v>
      </c>
      <c r="K54" s="14">
        <v>189710</v>
      </c>
      <c r="L54" s="14">
        <v>189872</v>
      </c>
      <c r="M54" s="14">
        <v>190017</v>
      </c>
      <c r="N54" s="14">
        <v>189164</v>
      </c>
      <c r="P54">
        <v>1990</v>
      </c>
      <c r="Q54" s="8">
        <f t="shared" si="4"/>
        <v>188519.66666666666</v>
      </c>
      <c r="R54" s="8">
        <f t="shared" si="5"/>
        <v>188916.33333333334</v>
      </c>
      <c r="S54" s="8">
        <f t="shared" si="6"/>
        <v>189352.66666666666</v>
      </c>
      <c r="T54" s="8">
        <f t="shared" si="7"/>
        <v>189866.33333333334</v>
      </c>
      <c r="U54" s="8"/>
      <c r="V54">
        <v>1990</v>
      </c>
      <c r="W54" s="8">
        <f t="shared" si="8"/>
        <v>159447.33333333331</v>
      </c>
      <c r="X54" s="8">
        <f t="shared" si="9"/>
        <v>159722.33333333334</v>
      </c>
      <c r="Y54" s="8">
        <f t="shared" si="10"/>
        <v>160045.33333333331</v>
      </c>
      <c r="Z54" s="8">
        <f t="shared" si="11"/>
        <v>160454</v>
      </c>
      <c r="AC54" t="s">
        <v>199</v>
      </c>
      <c r="AD54" s="48">
        <v>99492.333333333299</v>
      </c>
    </row>
    <row r="55" spans="1:30">
      <c r="A55">
        <v>1991</v>
      </c>
      <c r="B55" s="14">
        <v>190163</v>
      </c>
      <c r="C55" s="14">
        <v>190271</v>
      </c>
      <c r="D55" s="14">
        <v>190381</v>
      </c>
      <c r="E55" s="14">
        <v>190517</v>
      </c>
      <c r="F55" s="14">
        <v>190650</v>
      </c>
      <c r="G55" s="14">
        <v>190800</v>
      </c>
      <c r="H55" s="14">
        <v>190946</v>
      </c>
      <c r="I55" s="14">
        <v>191116</v>
      </c>
      <c r="J55" s="14">
        <v>191302</v>
      </c>
      <c r="K55" s="14">
        <v>191497</v>
      </c>
      <c r="L55" s="14">
        <v>191657</v>
      </c>
      <c r="M55" s="14">
        <v>191798</v>
      </c>
      <c r="N55" s="14">
        <v>190925</v>
      </c>
      <c r="P55">
        <v>1991</v>
      </c>
      <c r="Q55" s="8">
        <f t="shared" si="4"/>
        <v>190271.66666666666</v>
      </c>
      <c r="R55" s="8">
        <f t="shared" si="5"/>
        <v>190655.66666666666</v>
      </c>
      <c r="S55" s="8">
        <f t="shared" si="6"/>
        <v>191121.33333333334</v>
      </c>
      <c r="T55" s="8">
        <f t="shared" si="7"/>
        <v>191650.66666666666</v>
      </c>
      <c r="U55" s="8"/>
      <c r="V55">
        <v>1991</v>
      </c>
      <c r="W55" s="8">
        <f t="shared" si="8"/>
        <v>160719.66666666666</v>
      </c>
      <c r="X55" s="8">
        <f t="shared" si="9"/>
        <v>161026.33333333331</v>
      </c>
      <c r="Y55" s="8">
        <f t="shared" si="10"/>
        <v>161364</v>
      </c>
      <c r="Z55" s="8">
        <f t="shared" si="11"/>
        <v>161788.66666666666</v>
      </c>
      <c r="AC55" t="s">
        <v>406</v>
      </c>
      <c r="AD55" s="48">
        <v>99848.333333333299</v>
      </c>
    </row>
    <row r="56" spans="1:30">
      <c r="A56">
        <v>1992</v>
      </c>
      <c r="B56" s="14">
        <v>191953</v>
      </c>
      <c r="C56" s="14">
        <v>192067</v>
      </c>
      <c r="D56" s="14">
        <v>192204</v>
      </c>
      <c r="E56" s="14">
        <v>192354</v>
      </c>
      <c r="F56" s="14">
        <v>192503</v>
      </c>
      <c r="G56" s="14">
        <v>192663</v>
      </c>
      <c r="H56" s="14">
        <v>192826</v>
      </c>
      <c r="I56" s="14">
        <v>193018</v>
      </c>
      <c r="J56" s="14">
        <v>193229</v>
      </c>
      <c r="K56" s="14">
        <v>193442</v>
      </c>
      <c r="L56" s="14">
        <v>193621</v>
      </c>
      <c r="M56" s="14">
        <v>193784</v>
      </c>
      <c r="N56" s="14">
        <v>192805</v>
      </c>
      <c r="P56">
        <v>1992</v>
      </c>
      <c r="Q56" s="8">
        <f t="shared" si="4"/>
        <v>192074.66666666666</v>
      </c>
      <c r="R56" s="8">
        <f t="shared" si="5"/>
        <v>192506.66666666666</v>
      </c>
      <c r="S56" s="8">
        <f t="shared" si="6"/>
        <v>193024.33333333334</v>
      </c>
      <c r="T56" s="8">
        <f t="shared" si="7"/>
        <v>193615.66666666666</v>
      </c>
      <c r="U56" s="8"/>
      <c r="V56">
        <v>1992</v>
      </c>
      <c r="W56" s="8">
        <f t="shared" si="8"/>
        <v>162074.66666666666</v>
      </c>
      <c r="X56" s="8">
        <f t="shared" si="9"/>
        <v>162369</v>
      </c>
      <c r="Y56" s="8">
        <f t="shared" si="10"/>
        <v>162801</v>
      </c>
      <c r="Z56" s="8">
        <f t="shared" si="11"/>
        <v>163261.66666666666</v>
      </c>
      <c r="AC56" t="s">
        <v>407</v>
      </c>
      <c r="AD56" s="48">
        <v>100202.33333333299</v>
      </c>
    </row>
    <row r="57" spans="1:30">
      <c r="A57">
        <v>1993</v>
      </c>
      <c r="B57" s="14">
        <v>193962</v>
      </c>
      <c r="C57" s="14">
        <v>194108</v>
      </c>
      <c r="D57" s="14">
        <v>194248</v>
      </c>
      <c r="E57" s="14">
        <v>194398</v>
      </c>
      <c r="F57" s="14">
        <v>194549</v>
      </c>
      <c r="G57" s="14">
        <v>194719</v>
      </c>
      <c r="H57" s="14">
        <v>194882</v>
      </c>
      <c r="I57" s="14">
        <v>195063</v>
      </c>
      <c r="J57" s="14">
        <v>195259</v>
      </c>
      <c r="K57" s="14">
        <v>195444</v>
      </c>
      <c r="L57" s="14">
        <v>195625</v>
      </c>
      <c r="M57" s="14">
        <v>195794</v>
      </c>
      <c r="N57" s="14">
        <v>194838</v>
      </c>
      <c r="P57">
        <v>1993</v>
      </c>
      <c r="Q57" s="8">
        <f t="shared" si="4"/>
        <v>194106</v>
      </c>
      <c r="R57" s="8">
        <f t="shared" si="5"/>
        <v>194555.33333333334</v>
      </c>
      <c r="S57" s="8">
        <f t="shared" si="6"/>
        <v>195068</v>
      </c>
      <c r="T57" s="8">
        <f t="shared" si="7"/>
        <v>195621</v>
      </c>
      <c r="U57" s="8"/>
      <c r="V57">
        <v>1993</v>
      </c>
      <c r="W57" s="8">
        <f t="shared" si="8"/>
        <v>163609.33333333334</v>
      </c>
      <c r="X57" s="8">
        <f t="shared" si="9"/>
        <v>163956</v>
      </c>
      <c r="Y57" s="8">
        <f t="shared" si="10"/>
        <v>164385</v>
      </c>
      <c r="Z57" s="8">
        <f t="shared" si="11"/>
        <v>164864.33333333334</v>
      </c>
      <c r="AC57" t="s">
        <v>408</v>
      </c>
      <c r="AD57" s="48">
        <v>100527.33333333299</v>
      </c>
    </row>
    <row r="58" spans="1:30">
      <c r="A58">
        <v>1994</v>
      </c>
      <c r="B58" s="14">
        <v>195953</v>
      </c>
      <c r="C58" s="14">
        <v>196090</v>
      </c>
      <c r="D58" s="14">
        <v>196213</v>
      </c>
      <c r="E58" s="14">
        <v>196363</v>
      </c>
      <c r="F58" s="14">
        <v>196510</v>
      </c>
      <c r="G58" s="14">
        <v>196693</v>
      </c>
      <c r="H58" s="14">
        <v>196859</v>
      </c>
      <c r="I58" s="14">
        <v>197043</v>
      </c>
      <c r="J58" s="14">
        <v>197248</v>
      </c>
      <c r="K58" s="14">
        <v>197430</v>
      </c>
      <c r="L58" s="14">
        <v>197607</v>
      </c>
      <c r="M58" s="14">
        <v>197765</v>
      </c>
      <c r="N58" s="14">
        <v>196814</v>
      </c>
      <c r="P58">
        <v>1994</v>
      </c>
      <c r="Q58" s="8">
        <f t="shared" si="4"/>
        <v>196085.33333333334</v>
      </c>
      <c r="R58" s="8">
        <f t="shared" si="5"/>
        <v>196522</v>
      </c>
      <c r="S58" s="8">
        <f t="shared" si="6"/>
        <v>197050</v>
      </c>
      <c r="T58" s="8">
        <f t="shared" si="7"/>
        <v>197600.66666666666</v>
      </c>
      <c r="U58" s="8"/>
      <c r="V58">
        <v>1994</v>
      </c>
      <c r="W58" s="8">
        <f t="shared" si="8"/>
        <v>165234</v>
      </c>
      <c r="X58" s="8">
        <f t="shared" si="9"/>
        <v>165582.33333333334</v>
      </c>
      <c r="Y58" s="8">
        <f t="shared" si="10"/>
        <v>165951.33333333334</v>
      </c>
      <c r="Z58" s="8">
        <f t="shared" si="11"/>
        <v>166439.33333333331</v>
      </c>
      <c r="AC58" t="s">
        <v>409</v>
      </c>
      <c r="AD58" s="48">
        <v>100800.66666666701</v>
      </c>
    </row>
    <row r="59" spans="1:30">
      <c r="A59">
        <v>1995</v>
      </c>
      <c r="B59" s="14">
        <v>197753</v>
      </c>
      <c r="C59" s="14">
        <v>197886</v>
      </c>
      <c r="D59" s="14">
        <v>198007</v>
      </c>
      <c r="E59" s="14">
        <v>198148</v>
      </c>
      <c r="F59" s="14">
        <v>198286</v>
      </c>
      <c r="G59" s="14">
        <v>198453</v>
      </c>
      <c r="H59" s="14">
        <v>198615</v>
      </c>
      <c r="I59" s="14">
        <v>198801</v>
      </c>
      <c r="J59" s="14">
        <v>199005</v>
      </c>
      <c r="K59" s="14">
        <v>199192</v>
      </c>
      <c r="L59" s="14">
        <v>199355</v>
      </c>
      <c r="M59" s="14">
        <v>199508</v>
      </c>
      <c r="N59" s="14">
        <v>198584</v>
      </c>
      <c r="P59">
        <v>1995</v>
      </c>
      <c r="Q59" s="8">
        <f t="shared" si="4"/>
        <v>197882</v>
      </c>
      <c r="R59" s="8">
        <f t="shared" si="5"/>
        <v>198295.66666666666</v>
      </c>
      <c r="S59" s="8">
        <f t="shared" si="6"/>
        <v>198807</v>
      </c>
      <c r="T59" s="8">
        <f t="shared" si="7"/>
        <v>199351.66666666666</v>
      </c>
      <c r="U59" s="8"/>
      <c r="V59">
        <v>1995</v>
      </c>
      <c r="W59" s="8">
        <f t="shared" si="8"/>
        <v>166582.66666666666</v>
      </c>
      <c r="X59" s="8">
        <f t="shared" si="9"/>
        <v>166903.66666666666</v>
      </c>
      <c r="Y59" s="8">
        <f t="shared" si="10"/>
        <v>167306.33333333334</v>
      </c>
      <c r="Z59" s="8">
        <f t="shared" si="11"/>
        <v>167753.33333333331</v>
      </c>
      <c r="AC59" t="s">
        <v>410</v>
      </c>
      <c r="AD59" s="48">
        <v>101480.66666666701</v>
      </c>
    </row>
    <row r="60" spans="1:30">
      <c r="A60">
        <v>1996</v>
      </c>
      <c r="B60" s="14">
        <v>199634</v>
      </c>
      <c r="C60" s="14">
        <v>199773</v>
      </c>
      <c r="D60" s="14">
        <v>199921</v>
      </c>
      <c r="E60" s="14">
        <v>200101</v>
      </c>
      <c r="F60" s="14">
        <v>200278</v>
      </c>
      <c r="G60" s="14">
        <v>200459</v>
      </c>
      <c r="H60" s="14">
        <v>200641</v>
      </c>
      <c r="I60" s="14">
        <v>200847</v>
      </c>
      <c r="J60" s="14">
        <v>201061</v>
      </c>
      <c r="K60" s="14">
        <v>201273</v>
      </c>
      <c r="L60" s="14">
        <v>201463</v>
      </c>
      <c r="M60" s="14">
        <v>201636</v>
      </c>
      <c r="N60" s="14">
        <v>200591</v>
      </c>
      <c r="P60">
        <v>1996</v>
      </c>
      <c r="Q60" s="8">
        <f t="shared" si="4"/>
        <v>199776</v>
      </c>
      <c r="R60" s="8">
        <f t="shared" si="5"/>
        <v>200279.33333333334</v>
      </c>
      <c r="S60" s="8">
        <f t="shared" si="6"/>
        <v>200849.66666666666</v>
      </c>
      <c r="T60" s="8">
        <f t="shared" si="7"/>
        <v>201457.33333333334</v>
      </c>
      <c r="U60" s="8"/>
      <c r="V60">
        <v>1996</v>
      </c>
      <c r="W60" s="8">
        <f t="shared" si="8"/>
        <v>168093</v>
      </c>
      <c r="X60" s="8">
        <f t="shared" si="9"/>
        <v>168607</v>
      </c>
      <c r="Y60" s="8">
        <f t="shared" si="10"/>
        <v>169081.33333333331</v>
      </c>
      <c r="Z60" s="8">
        <f t="shared" si="11"/>
        <v>169575.66666666669</v>
      </c>
      <c r="AC60" t="s">
        <v>411</v>
      </c>
      <c r="AD60" s="48">
        <v>101758.33333333299</v>
      </c>
    </row>
    <row r="61" spans="1:30">
      <c r="A61">
        <v>1997</v>
      </c>
      <c r="B61" s="14">
        <v>202285</v>
      </c>
      <c r="C61" s="14">
        <v>202389</v>
      </c>
      <c r="D61" s="14">
        <v>202513</v>
      </c>
      <c r="E61" s="14">
        <v>202674</v>
      </c>
      <c r="F61" s="14">
        <v>202832</v>
      </c>
      <c r="G61" s="14">
        <v>203000</v>
      </c>
      <c r="H61" s="14">
        <v>203166</v>
      </c>
      <c r="I61" s="14">
        <v>203364</v>
      </c>
      <c r="J61" s="14">
        <v>203570</v>
      </c>
      <c r="K61" s="14">
        <v>203767</v>
      </c>
      <c r="L61" s="14">
        <v>203941</v>
      </c>
      <c r="M61" s="14">
        <v>204098</v>
      </c>
      <c r="N61" s="14">
        <v>203133</v>
      </c>
      <c r="P61">
        <v>1997</v>
      </c>
      <c r="Q61" s="8">
        <f t="shared" si="4"/>
        <v>202395.66666666666</v>
      </c>
      <c r="R61" s="8">
        <f t="shared" si="5"/>
        <v>202835.33333333334</v>
      </c>
      <c r="S61" s="8">
        <f t="shared" si="6"/>
        <v>203366.66666666666</v>
      </c>
      <c r="T61" s="8">
        <f t="shared" si="7"/>
        <v>203935.33333333334</v>
      </c>
      <c r="U61" s="8"/>
      <c r="V61">
        <v>1997</v>
      </c>
      <c r="W61" s="8">
        <f t="shared" si="8"/>
        <v>170458</v>
      </c>
      <c r="X61" s="8">
        <f t="shared" si="9"/>
        <v>170924</v>
      </c>
      <c r="Y61" s="8">
        <f t="shared" si="10"/>
        <v>171343.33333333331</v>
      </c>
      <c r="Z61" s="8">
        <f t="shared" si="11"/>
        <v>171851</v>
      </c>
      <c r="AC61" t="s">
        <v>412</v>
      </c>
      <c r="AD61" s="48">
        <v>102043.66666666701</v>
      </c>
    </row>
    <row r="62" spans="1:30">
      <c r="A62">
        <v>1998</v>
      </c>
      <c r="B62" s="14">
        <v>204238</v>
      </c>
      <c r="C62" s="14">
        <v>204400</v>
      </c>
      <c r="D62" s="14">
        <v>204547</v>
      </c>
      <c r="E62" s="14">
        <v>204731</v>
      </c>
      <c r="F62" s="14">
        <v>204899</v>
      </c>
      <c r="G62" s="14">
        <v>205085</v>
      </c>
      <c r="H62" s="14">
        <v>205270</v>
      </c>
      <c r="I62" s="14">
        <v>205479</v>
      </c>
      <c r="J62" s="14">
        <v>205699</v>
      </c>
      <c r="K62" s="14">
        <v>205919</v>
      </c>
      <c r="L62" s="14">
        <v>206104</v>
      </c>
      <c r="M62" s="14">
        <v>206270</v>
      </c>
      <c r="N62" s="14">
        <v>205220</v>
      </c>
      <c r="P62">
        <v>1998</v>
      </c>
      <c r="Q62" s="8">
        <f t="shared" si="4"/>
        <v>204395</v>
      </c>
      <c r="R62" s="8">
        <f t="shared" si="5"/>
        <v>204905</v>
      </c>
      <c r="S62" s="8">
        <f t="shared" si="6"/>
        <v>205482.66666666666</v>
      </c>
      <c r="T62" s="8">
        <f t="shared" si="7"/>
        <v>206097.66666666666</v>
      </c>
      <c r="U62" s="8"/>
      <c r="V62">
        <v>1998</v>
      </c>
      <c r="W62" s="8">
        <f t="shared" si="8"/>
        <v>172233.66666666666</v>
      </c>
      <c r="X62" s="8">
        <f t="shared" si="9"/>
        <v>172728.33333333334</v>
      </c>
      <c r="Y62" s="8">
        <f t="shared" si="10"/>
        <v>173183.33333333331</v>
      </c>
      <c r="Z62" s="8">
        <f t="shared" si="11"/>
        <v>173785.33333333331</v>
      </c>
      <c r="AC62" t="s">
        <v>413</v>
      </c>
      <c r="AD62" s="48">
        <v>102350.33333333299</v>
      </c>
    </row>
    <row r="63" spans="1:30">
      <c r="A63">
        <v>1999</v>
      </c>
      <c r="B63" s="14">
        <v>206719</v>
      </c>
      <c r="C63" s="14">
        <v>206873</v>
      </c>
      <c r="D63" s="14">
        <v>207036</v>
      </c>
      <c r="E63" s="14">
        <v>207236</v>
      </c>
      <c r="F63" s="14">
        <v>207427</v>
      </c>
      <c r="G63" s="14">
        <v>207632</v>
      </c>
      <c r="H63" s="14">
        <v>207828</v>
      </c>
      <c r="I63" s="14">
        <v>208038</v>
      </c>
      <c r="J63" s="14">
        <v>208265</v>
      </c>
      <c r="K63" s="14">
        <v>208483</v>
      </c>
      <c r="L63" s="14">
        <v>208666</v>
      </c>
      <c r="M63" s="14">
        <v>208832</v>
      </c>
      <c r="N63" s="14">
        <v>207753</v>
      </c>
      <c r="P63">
        <v>1999</v>
      </c>
      <c r="Q63" s="8">
        <f t="shared" si="4"/>
        <v>206876</v>
      </c>
      <c r="R63" s="8">
        <f t="shared" si="5"/>
        <v>207431.66666666666</v>
      </c>
      <c r="S63" s="8">
        <f t="shared" si="6"/>
        <v>208043.66666666666</v>
      </c>
      <c r="T63" s="8">
        <f t="shared" si="7"/>
        <v>208660.33333333334</v>
      </c>
      <c r="U63" s="8"/>
      <c r="V63">
        <v>1999</v>
      </c>
      <c r="W63" s="8">
        <f t="shared" si="8"/>
        <v>174507.66666666666</v>
      </c>
      <c r="X63" s="8">
        <f t="shared" si="9"/>
        <v>174988</v>
      </c>
      <c r="Y63" s="8">
        <f t="shared" si="10"/>
        <v>175480</v>
      </c>
      <c r="Z63" s="8">
        <f t="shared" si="11"/>
        <v>176100.66666666669</v>
      </c>
      <c r="AC63" t="s">
        <v>414</v>
      </c>
      <c r="AD63" s="48">
        <v>102706</v>
      </c>
    </row>
    <row r="64" spans="1:30">
      <c r="A64">
        <v>2000</v>
      </c>
      <c r="B64" s="14">
        <v>211410</v>
      </c>
      <c r="C64" s="14">
        <v>211576</v>
      </c>
      <c r="D64" s="14">
        <v>211772</v>
      </c>
      <c r="E64" s="14">
        <v>212018</v>
      </c>
      <c r="F64" s="14">
        <v>212242</v>
      </c>
      <c r="G64" s="14">
        <v>212466</v>
      </c>
      <c r="H64" s="14">
        <v>212677</v>
      </c>
      <c r="I64" s="14">
        <v>212916</v>
      </c>
      <c r="J64" s="14">
        <v>213163</v>
      </c>
      <c r="K64" s="14">
        <v>213405</v>
      </c>
      <c r="L64" s="14">
        <v>213540</v>
      </c>
      <c r="M64" s="14">
        <v>213736</v>
      </c>
      <c r="N64" s="14">
        <v>212577</v>
      </c>
      <c r="P64">
        <v>2000</v>
      </c>
      <c r="Q64" s="8">
        <f t="shared" si="4"/>
        <v>211586</v>
      </c>
      <c r="R64" s="8">
        <f t="shared" si="5"/>
        <v>212242</v>
      </c>
      <c r="S64" s="8">
        <f t="shared" si="6"/>
        <v>212918.66666666666</v>
      </c>
      <c r="T64" s="8">
        <f t="shared" si="7"/>
        <v>213560.33333333334</v>
      </c>
      <c r="U64" s="8"/>
      <c r="V64">
        <v>2000</v>
      </c>
      <c r="W64" s="8">
        <f t="shared" si="8"/>
        <v>178274.33333333334</v>
      </c>
      <c r="X64" s="8">
        <f t="shared" si="9"/>
        <v>178789.33333333334</v>
      </c>
      <c r="Y64" s="8">
        <f t="shared" si="10"/>
        <v>179399.66666666666</v>
      </c>
      <c r="Z64" s="8">
        <f t="shared" si="11"/>
        <v>179977.66666666669</v>
      </c>
      <c r="AC64" t="s">
        <v>415</v>
      </c>
      <c r="AD64" s="48">
        <v>103002.33333333299</v>
      </c>
    </row>
    <row r="65" spans="1:30">
      <c r="A65">
        <v>2001</v>
      </c>
      <c r="B65" s="14">
        <v>213888</v>
      </c>
      <c r="C65" s="14">
        <v>214110</v>
      </c>
      <c r="D65" s="14">
        <v>214305</v>
      </c>
      <c r="E65" s="14">
        <v>214525</v>
      </c>
      <c r="F65" s="14">
        <v>214732</v>
      </c>
      <c r="G65" s="14">
        <v>214950</v>
      </c>
      <c r="H65" s="14">
        <v>215180</v>
      </c>
      <c r="I65" s="14">
        <v>215420</v>
      </c>
      <c r="J65" s="14">
        <v>215665</v>
      </c>
      <c r="K65" s="14">
        <v>215903</v>
      </c>
      <c r="L65" s="14">
        <v>216117</v>
      </c>
      <c r="M65" s="14">
        <v>216315</v>
      </c>
      <c r="N65" s="14">
        <v>215092</v>
      </c>
      <c r="P65">
        <v>2001</v>
      </c>
      <c r="Q65" s="8">
        <f t="shared" si="4"/>
        <v>214101</v>
      </c>
      <c r="R65" s="8">
        <f t="shared" si="5"/>
        <v>214735.66666666666</v>
      </c>
      <c r="S65" s="8">
        <f t="shared" si="6"/>
        <v>215421.66666666666</v>
      </c>
      <c r="T65" s="8">
        <f t="shared" si="7"/>
        <v>216111.66666666666</v>
      </c>
      <c r="U65" s="8"/>
      <c r="V65">
        <v>2001</v>
      </c>
      <c r="W65" s="8">
        <f t="shared" si="8"/>
        <v>180499.33333333334</v>
      </c>
      <c r="X65" s="8">
        <f t="shared" si="9"/>
        <v>181074.33333333331</v>
      </c>
      <c r="Y65" s="8">
        <f t="shared" si="10"/>
        <v>181771</v>
      </c>
      <c r="Z65" s="8">
        <f t="shared" si="11"/>
        <v>182338</v>
      </c>
      <c r="AC65" t="s">
        <v>416</v>
      </c>
      <c r="AD65" s="48">
        <v>103270.66666666701</v>
      </c>
    </row>
    <row r="66" spans="1:30">
      <c r="A66">
        <v>2002</v>
      </c>
      <c r="B66" s="14">
        <v>216506</v>
      </c>
      <c r="C66" s="14">
        <v>216663</v>
      </c>
      <c r="D66" s="14">
        <v>216823</v>
      </c>
      <c r="E66" s="14">
        <v>217006</v>
      </c>
      <c r="F66" s="14">
        <v>217198</v>
      </c>
      <c r="G66" s="14">
        <v>217407</v>
      </c>
      <c r="H66" s="14">
        <v>217630</v>
      </c>
      <c r="I66" s="14">
        <v>217866</v>
      </c>
      <c r="J66" s="14">
        <v>218107</v>
      </c>
      <c r="K66" s="14">
        <v>218340</v>
      </c>
      <c r="L66" s="14">
        <v>218548</v>
      </c>
      <c r="M66" s="14">
        <v>218741</v>
      </c>
      <c r="N66" s="14">
        <v>217570</v>
      </c>
      <c r="P66">
        <v>2002</v>
      </c>
      <c r="Q66" s="8">
        <f t="shared" si="4"/>
        <v>216664</v>
      </c>
      <c r="R66" s="8">
        <f t="shared" si="5"/>
        <v>217203.66666666666</v>
      </c>
      <c r="S66" s="8">
        <f t="shared" si="6"/>
        <v>217867.66666666666</v>
      </c>
      <c r="T66" s="8">
        <f t="shared" si="7"/>
        <v>218543</v>
      </c>
      <c r="U66" s="8"/>
      <c r="V66">
        <v>2002</v>
      </c>
      <c r="W66" s="8">
        <f t="shared" si="8"/>
        <v>182898</v>
      </c>
      <c r="X66" s="8">
        <f t="shared" si="9"/>
        <v>183448</v>
      </c>
      <c r="Y66" s="8">
        <f t="shared" si="10"/>
        <v>184092</v>
      </c>
      <c r="Z66" s="8">
        <f t="shared" si="11"/>
        <v>184609</v>
      </c>
      <c r="AC66" t="s">
        <v>417</v>
      </c>
      <c r="AD66" s="48">
        <v>103358</v>
      </c>
    </row>
    <row r="67" spans="1:30">
      <c r="A67">
        <v>2003</v>
      </c>
      <c r="B67" s="14">
        <v>219897</v>
      </c>
      <c r="C67" s="14">
        <v>220114</v>
      </c>
      <c r="D67" s="14">
        <v>220317</v>
      </c>
      <c r="E67" s="14">
        <v>220540</v>
      </c>
      <c r="F67" s="14">
        <v>220768</v>
      </c>
      <c r="G67" s="14">
        <v>221014</v>
      </c>
      <c r="H67" s="14">
        <v>221252</v>
      </c>
      <c r="I67" s="14">
        <v>221507</v>
      </c>
      <c r="J67" s="14">
        <v>221779</v>
      </c>
      <c r="K67" s="14">
        <v>222039</v>
      </c>
      <c r="L67" s="14">
        <v>222279</v>
      </c>
      <c r="M67" s="14">
        <v>222509</v>
      </c>
      <c r="N67" s="14">
        <v>221168</v>
      </c>
      <c r="P67">
        <v>2003</v>
      </c>
      <c r="Q67" s="8">
        <f t="shared" si="4"/>
        <v>220109.33333333334</v>
      </c>
      <c r="R67" s="8">
        <f t="shared" si="5"/>
        <v>220774</v>
      </c>
      <c r="S67" s="8">
        <f t="shared" si="6"/>
        <v>221512.66666666666</v>
      </c>
      <c r="T67" s="8">
        <f t="shared" si="7"/>
        <v>222275.66666666666</v>
      </c>
      <c r="U67" s="8"/>
      <c r="V67">
        <v>2003</v>
      </c>
      <c r="W67" s="8">
        <f t="shared" si="8"/>
        <v>185983.33333333334</v>
      </c>
      <c r="X67" s="8">
        <f t="shared" si="9"/>
        <v>186586.33333333334</v>
      </c>
      <c r="Y67" s="8">
        <f t="shared" si="10"/>
        <v>187223.66666666666</v>
      </c>
      <c r="Z67" s="8">
        <f t="shared" si="11"/>
        <v>187864.33333333331</v>
      </c>
      <c r="AC67" t="s">
        <v>418</v>
      </c>
      <c r="AD67" s="48">
        <v>103473</v>
      </c>
    </row>
    <row r="68" spans="1:30">
      <c r="A68">
        <v>2004</v>
      </c>
      <c r="B68" s="14">
        <v>222161</v>
      </c>
      <c r="C68" s="14">
        <v>222357</v>
      </c>
      <c r="D68" s="14">
        <v>222550</v>
      </c>
      <c r="E68" s="14">
        <v>222757</v>
      </c>
      <c r="F68" s="14">
        <v>222967</v>
      </c>
      <c r="G68" s="14">
        <v>223196</v>
      </c>
      <c r="H68" s="14">
        <v>223422</v>
      </c>
      <c r="I68" s="14">
        <v>223677</v>
      </c>
      <c r="J68" s="14">
        <v>223941</v>
      </c>
      <c r="K68" s="14">
        <v>224192</v>
      </c>
      <c r="L68" s="14">
        <v>224422</v>
      </c>
      <c r="M68" s="14">
        <v>224640</v>
      </c>
      <c r="N68" s="14">
        <v>223357</v>
      </c>
      <c r="P68">
        <v>2004</v>
      </c>
      <c r="Q68" s="8">
        <f t="shared" si="4"/>
        <v>222356</v>
      </c>
      <c r="R68" s="8">
        <f t="shared" si="5"/>
        <v>222973.33333333334</v>
      </c>
      <c r="S68" s="8">
        <f t="shared" si="6"/>
        <v>223680</v>
      </c>
      <c r="T68" s="8">
        <f t="shared" si="7"/>
        <v>224418</v>
      </c>
      <c r="U68" s="8"/>
      <c r="V68">
        <v>2004</v>
      </c>
      <c r="W68" s="8">
        <f t="shared" si="8"/>
        <v>187892.33333333334</v>
      </c>
      <c r="X68" s="8">
        <f t="shared" si="9"/>
        <v>188434.33333333334</v>
      </c>
      <c r="Y68" s="8">
        <f t="shared" si="10"/>
        <v>189023.66666666666</v>
      </c>
      <c r="Z68" s="8">
        <f t="shared" si="11"/>
        <v>189642</v>
      </c>
      <c r="AC68" t="s">
        <v>419</v>
      </c>
      <c r="AD68" s="48">
        <v>103124.66666666701</v>
      </c>
    </row>
    <row r="69" spans="1:30">
      <c r="A69">
        <v>2005</v>
      </c>
      <c r="B69" s="14">
        <v>224837</v>
      </c>
      <c r="C69" s="14">
        <v>225041</v>
      </c>
      <c r="D69" s="14">
        <v>225236</v>
      </c>
      <c r="E69" s="14">
        <v>225441</v>
      </c>
      <c r="F69" s="14">
        <v>225670</v>
      </c>
      <c r="G69" s="14">
        <v>225911</v>
      </c>
      <c r="H69" s="14">
        <v>226153</v>
      </c>
      <c r="I69" s="14">
        <v>226421</v>
      </c>
      <c r="J69" s="14">
        <v>226693</v>
      </c>
      <c r="K69" s="14">
        <v>226959</v>
      </c>
      <c r="L69" s="14">
        <v>227204</v>
      </c>
      <c r="M69" s="14">
        <v>227425</v>
      </c>
      <c r="N69" s="14">
        <v>226082</v>
      </c>
      <c r="P69">
        <v>2005</v>
      </c>
      <c r="Q69" s="8">
        <f t="shared" si="4"/>
        <v>225038</v>
      </c>
      <c r="R69" s="8">
        <f t="shared" si="5"/>
        <v>225674</v>
      </c>
      <c r="S69" s="8">
        <f t="shared" si="6"/>
        <v>226422.33333333334</v>
      </c>
      <c r="T69" s="8">
        <f t="shared" si="7"/>
        <v>227196</v>
      </c>
      <c r="U69" s="8"/>
      <c r="V69">
        <v>2005</v>
      </c>
      <c r="W69" s="8">
        <f t="shared" si="8"/>
        <v>190112.66666666666</v>
      </c>
      <c r="X69" s="8">
        <f t="shared" si="9"/>
        <v>190664.33333333334</v>
      </c>
      <c r="Y69" s="8">
        <f t="shared" si="10"/>
        <v>191288.66666666669</v>
      </c>
      <c r="Z69" s="8">
        <f t="shared" si="11"/>
        <v>191991</v>
      </c>
      <c r="AC69" t="s">
        <v>420</v>
      </c>
      <c r="AD69" s="48">
        <v>103603.33333333299</v>
      </c>
    </row>
    <row r="70" spans="1:30">
      <c r="A70">
        <v>2006</v>
      </c>
      <c r="B70" s="14">
        <v>227553</v>
      </c>
      <c r="C70" s="14">
        <v>227763</v>
      </c>
      <c r="D70" s="14">
        <v>227975</v>
      </c>
      <c r="E70" s="14">
        <v>228199</v>
      </c>
      <c r="F70" s="14">
        <v>228428</v>
      </c>
      <c r="G70" s="14">
        <v>228671</v>
      </c>
      <c r="H70" s="14">
        <v>228912</v>
      </c>
      <c r="I70" s="14">
        <v>229167</v>
      </c>
      <c r="J70" s="14">
        <v>229420</v>
      </c>
      <c r="K70" s="14">
        <v>229675</v>
      </c>
      <c r="L70" s="14">
        <v>229905</v>
      </c>
      <c r="M70" s="14">
        <v>230108</v>
      </c>
      <c r="N70" s="14">
        <v>228815</v>
      </c>
      <c r="P70">
        <v>2006</v>
      </c>
      <c r="Q70" s="8">
        <f t="shared" ref="Q70:Q75" si="12">AVERAGE(B70:D70)</f>
        <v>227763.66666666666</v>
      </c>
      <c r="R70" s="8">
        <f t="shared" si="5"/>
        <v>228432.66666666666</v>
      </c>
      <c r="S70" s="8">
        <f t="shared" si="6"/>
        <v>229166.33333333334</v>
      </c>
      <c r="T70" s="8">
        <f t="shared" si="7"/>
        <v>229896</v>
      </c>
      <c r="U70" s="8"/>
      <c r="V70">
        <v>2006</v>
      </c>
      <c r="W70" s="8">
        <f t="shared" si="8"/>
        <v>192357.66666666666</v>
      </c>
      <c r="X70" s="8">
        <f t="shared" si="9"/>
        <v>192876</v>
      </c>
      <c r="Y70" s="8">
        <f t="shared" si="10"/>
        <v>193490</v>
      </c>
      <c r="Z70" s="8">
        <f t="shared" si="11"/>
        <v>194082</v>
      </c>
      <c r="AC70" t="s">
        <v>421</v>
      </c>
      <c r="AD70" s="48">
        <v>104194</v>
      </c>
    </row>
    <row r="71" spans="1:30">
      <c r="A71">
        <v>2007</v>
      </c>
      <c r="B71" s="14">
        <v>230650</v>
      </c>
      <c r="C71" s="14">
        <v>230834</v>
      </c>
      <c r="D71" s="14">
        <v>231034</v>
      </c>
      <c r="E71" s="14">
        <v>231253</v>
      </c>
      <c r="F71" s="14">
        <v>231480</v>
      </c>
      <c r="G71" s="14">
        <v>231713</v>
      </c>
      <c r="H71" s="14">
        <v>231958</v>
      </c>
      <c r="I71" s="14">
        <v>232211</v>
      </c>
      <c r="J71" s="14">
        <v>232461</v>
      </c>
      <c r="K71" s="14">
        <v>232715</v>
      </c>
      <c r="L71" s="14">
        <v>232939</v>
      </c>
      <c r="M71" s="14">
        <v>233156</v>
      </c>
      <c r="N71" s="14">
        <v>231867</v>
      </c>
      <c r="P71">
        <v>2007</v>
      </c>
      <c r="Q71" s="8">
        <f t="shared" si="12"/>
        <v>230839.33333333334</v>
      </c>
      <c r="R71" s="8">
        <f>AVERAGE(E71:G71)</f>
        <v>231482</v>
      </c>
      <c r="S71" s="8">
        <f>AVERAGE(H71:J71)</f>
        <v>232210</v>
      </c>
      <c r="T71" s="8">
        <f>AVERAGE(K71:M71)</f>
        <v>232936.66666666666</v>
      </c>
      <c r="V71">
        <v>2007</v>
      </c>
      <c r="W71" s="8">
        <f t="shared" si="8"/>
        <v>194867.66666666669</v>
      </c>
      <c r="X71" s="8">
        <f t="shared" si="9"/>
        <v>195352.66666666666</v>
      </c>
      <c r="Y71" s="8">
        <f t="shared" si="10"/>
        <v>195918.33333333334</v>
      </c>
      <c r="Z71" s="8">
        <f t="shared" si="11"/>
        <v>196417.33333333331</v>
      </c>
      <c r="AC71" t="s">
        <v>422</v>
      </c>
      <c r="AD71" s="48">
        <v>104732.33333333299</v>
      </c>
    </row>
    <row r="72" spans="1:30">
      <c r="A72">
        <v>2008</v>
      </c>
      <c r="B72" s="14">
        <v>232616</v>
      </c>
      <c r="C72" s="14">
        <v>232809</v>
      </c>
      <c r="D72" s="14">
        <v>232995</v>
      </c>
      <c r="E72" s="14">
        <v>233198</v>
      </c>
      <c r="F72" s="14">
        <v>233405</v>
      </c>
      <c r="G72" s="14">
        <v>233627</v>
      </c>
      <c r="H72" s="14">
        <v>233864</v>
      </c>
      <c r="I72" s="14">
        <v>234107</v>
      </c>
      <c r="J72" s="14">
        <v>234360</v>
      </c>
      <c r="K72" s="14">
        <v>234612</v>
      </c>
      <c r="L72" s="14">
        <v>234828</v>
      </c>
      <c r="M72" s="14">
        <v>235035</v>
      </c>
      <c r="N72" s="14">
        <v>233788</v>
      </c>
      <c r="P72">
        <v>2008</v>
      </c>
      <c r="Q72" s="8">
        <f t="shared" si="12"/>
        <v>232806.66666666666</v>
      </c>
      <c r="R72" s="8">
        <f>AVERAGE(E72:G72)</f>
        <v>233410</v>
      </c>
      <c r="S72" s="8">
        <f>AVERAGE(H72:J72)</f>
        <v>234110.33333333334</v>
      </c>
      <c r="T72" s="8">
        <f>AVERAGE(K72:M72)</f>
        <v>234825</v>
      </c>
      <c r="V72">
        <v>2008</v>
      </c>
      <c r="W72" s="8">
        <f t="shared" si="8"/>
        <v>195939.66666666666</v>
      </c>
      <c r="X72" s="8">
        <f t="shared" si="9"/>
        <v>196354.66666666666</v>
      </c>
      <c r="Y72" s="8">
        <f t="shared" si="10"/>
        <v>196867</v>
      </c>
      <c r="Z72" s="8">
        <f t="shared" si="11"/>
        <v>197345</v>
      </c>
      <c r="AC72" t="s">
        <v>423</v>
      </c>
      <c r="AD72" s="48">
        <v>105223.66666666701</v>
      </c>
    </row>
    <row r="73" spans="1:30">
      <c r="A73">
        <v>2009</v>
      </c>
      <c r="B73" s="84">
        <v>234739</v>
      </c>
      <c r="C73" s="84">
        <v>234913</v>
      </c>
      <c r="D73" s="84">
        <v>235086</v>
      </c>
      <c r="E73" s="84">
        <v>235271</v>
      </c>
      <c r="F73" s="84">
        <v>235452</v>
      </c>
      <c r="G73" s="84">
        <v>235655</v>
      </c>
      <c r="H73" s="14">
        <v>235870</v>
      </c>
      <c r="I73" s="14">
        <v>236087</v>
      </c>
      <c r="J73" s="14">
        <v>236322</v>
      </c>
      <c r="K73" s="14">
        <v>236550</v>
      </c>
      <c r="L73" s="111">
        <v>236743</v>
      </c>
      <c r="M73" s="111">
        <v>236924</v>
      </c>
      <c r="N73" s="104">
        <v>235801</v>
      </c>
      <c r="P73">
        <v>2009</v>
      </c>
      <c r="Q73" s="8">
        <f t="shared" si="12"/>
        <v>234912.66666666666</v>
      </c>
      <c r="R73" s="8">
        <f>AVERAGE(E73:G73)</f>
        <v>235459.33333333334</v>
      </c>
      <c r="S73" s="8">
        <f>AVERAGE(H73:J73)</f>
        <v>236093</v>
      </c>
      <c r="T73" s="8">
        <f>AVERAGE(K73:M73)</f>
        <v>236739</v>
      </c>
      <c r="V73">
        <v>2009</v>
      </c>
      <c r="W73" s="8">
        <f t="shared" ref="W73:Z74" si="13">Q73-Q147</f>
        <v>197190</v>
      </c>
      <c r="X73" s="8">
        <f t="shared" si="13"/>
        <v>197548.33333333334</v>
      </c>
      <c r="Y73" s="8">
        <f t="shared" si="13"/>
        <v>198032.66666666666</v>
      </c>
      <c r="Z73" s="8">
        <f t="shared" si="13"/>
        <v>198442</v>
      </c>
      <c r="AC73" t="s">
        <v>424</v>
      </c>
      <c r="AD73" s="48">
        <v>105727.66666666701</v>
      </c>
    </row>
    <row r="74" spans="1:30">
      <c r="A74">
        <v>2010</v>
      </c>
      <c r="B74" s="104">
        <v>236832</v>
      </c>
      <c r="C74" s="104">
        <v>236998</v>
      </c>
      <c r="D74" s="104">
        <v>237159</v>
      </c>
      <c r="E74" s="104">
        <v>237329</v>
      </c>
      <c r="F74" s="104">
        <v>237499</v>
      </c>
      <c r="G74" s="104">
        <v>237690</v>
      </c>
      <c r="H74" s="104">
        <v>237890</v>
      </c>
      <c r="I74" s="104">
        <v>238099</v>
      </c>
      <c r="J74" s="104">
        <v>238322</v>
      </c>
      <c r="K74" s="104">
        <v>238530</v>
      </c>
      <c r="L74" s="104">
        <v>238715</v>
      </c>
      <c r="M74" s="104">
        <v>238889</v>
      </c>
      <c r="N74" s="104">
        <v>237830</v>
      </c>
      <c r="P74" s="104">
        <v>2010</v>
      </c>
      <c r="Q74" s="8">
        <f t="shared" si="12"/>
        <v>236996.33333333334</v>
      </c>
      <c r="R74" s="8">
        <f>AVERAGE(E74:G74)</f>
        <v>237506</v>
      </c>
      <c r="S74" s="8">
        <f>AVERAGE(H74:J74)</f>
        <v>238103.66666666666</v>
      </c>
      <c r="T74" s="8">
        <f>AVERAGE(K74:M74)</f>
        <v>238711.33333333334</v>
      </c>
      <c r="V74">
        <v>2010</v>
      </c>
      <c r="W74" s="8">
        <f t="shared" si="13"/>
        <v>198548.33333333334</v>
      </c>
      <c r="X74" s="8">
        <f t="shared" si="13"/>
        <v>198896.33333333334</v>
      </c>
      <c r="Y74" s="8">
        <f t="shared" si="13"/>
        <v>199311.66666666666</v>
      </c>
      <c r="Z74" s="8">
        <f>T74-T148</f>
        <v>199736.66666666669</v>
      </c>
      <c r="AC74" t="s">
        <v>425</v>
      </c>
      <c r="AD74" s="48">
        <v>106198</v>
      </c>
    </row>
    <row r="75" spans="1:30">
      <c r="A75">
        <v>2011</v>
      </c>
      <c r="B75" s="104">
        <v>238704</v>
      </c>
      <c r="C75" s="104">
        <v>238851</v>
      </c>
      <c r="D75" s="104">
        <v>239000</v>
      </c>
      <c r="E75" s="104">
        <v>239146</v>
      </c>
      <c r="F75" s="104">
        <v>239313</v>
      </c>
      <c r="G75" s="104">
        <v>239489</v>
      </c>
      <c r="H75" s="104">
        <v>239671</v>
      </c>
      <c r="I75" s="104">
        <v>239871</v>
      </c>
      <c r="J75" s="104">
        <v>240071</v>
      </c>
      <c r="K75" s="10">
        <v>240269</v>
      </c>
      <c r="L75">
        <v>240441</v>
      </c>
      <c r="M75">
        <v>240584</v>
      </c>
      <c r="N75">
        <v>239618</v>
      </c>
      <c r="P75">
        <v>2011</v>
      </c>
      <c r="Q75" s="8">
        <f t="shared" si="12"/>
        <v>238851.66666666666</v>
      </c>
      <c r="R75" s="8">
        <f>AVERAGE(E75:G75)</f>
        <v>239316</v>
      </c>
      <c r="S75" s="8">
        <f>AVERAGE(H75:J75)</f>
        <v>239871</v>
      </c>
      <c r="T75" s="8">
        <f>AVERAGE(K75:M75)</f>
        <v>240431.33333333334</v>
      </c>
      <c r="V75">
        <v>2011</v>
      </c>
      <c r="W75" s="8">
        <f>Q75-Q149</f>
        <v>199440</v>
      </c>
      <c r="X75" s="8">
        <f>R75-R149</f>
        <v>199802.33333333334</v>
      </c>
      <c r="Y75" s="8">
        <f>S75-S149</f>
        <v>200087.66666666666</v>
      </c>
      <c r="Z75" s="8">
        <f>T75-T149</f>
        <v>200225.66666666669</v>
      </c>
      <c r="AC75" t="s">
        <v>426</v>
      </c>
      <c r="AD75" s="48">
        <v>106661.66666666701</v>
      </c>
    </row>
    <row r="76" spans="1:30">
      <c r="A76" s="1" t="s">
        <v>597</v>
      </c>
      <c r="R76" s="61"/>
      <c r="AC76" t="s">
        <v>427</v>
      </c>
      <c r="AD76" s="48">
        <v>107098.66666666701</v>
      </c>
    </row>
    <row r="77" spans="1:30">
      <c r="AC77" t="s">
        <v>428</v>
      </c>
      <c r="AD77" s="48">
        <v>107555.66666666701</v>
      </c>
    </row>
    <row r="78" spans="1:30">
      <c r="A78" s="16" t="s">
        <v>234</v>
      </c>
      <c r="AC78" t="s">
        <v>429</v>
      </c>
      <c r="AD78" s="48">
        <v>108019</v>
      </c>
    </row>
    <row r="79" spans="1:30">
      <c r="A79" t="s">
        <v>0</v>
      </c>
      <c r="AC79" t="s">
        <v>430</v>
      </c>
      <c r="AD79" s="48">
        <v>108482.33333333299</v>
      </c>
    </row>
    <row r="80" spans="1:30">
      <c r="A80" t="s">
        <v>235</v>
      </c>
      <c r="AC80" t="s">
        <v>431</v>
      </c>
      <c r="AD80" s="48">
        <v>108939.66666666701</v>
      </c>
    </row>
    <row r="81" spans="1:30">
      <c r="A81" s="29" t="s">
        <v>225</v>
      </c>
      <c r="P81" s="1" t="s">
        <v>225</v>
      </c>
      <c r="AC81" t="s">
        <v>432</v>
      </c>
      <c r="AD81" s="48">
        <v>109282</v>
      </c>
    </row>
    <row r="82" spans="1:30">
      <c r="A82" t="s">
        <v>227</v>
      </c>
      <c r="P82" t="s">
        <v>227</v>
      </c>
      <c r="AC82" t="s">
        <v>433</v>
      </c>
      <c r="AD82" s="48">
        <v>109615.66666666701</v>
      </c>
    </row>
    <row r="83" spans="1:30">
      <c r="A83" s="29" t="s">
        <v>236</v>
      </c>
      <c r="P83" s="1" t="s">
        <v>236</v>
      </c>
      <c r="AC83" t="s">
        <v>434</v>
      </c>
      <c r="AD83" s="48">
        <v>109895.33333333299</v>
      </c>
    </row>
    <row r="84" spans="1:30">
      <c r="AC84" t="s">
        <v>435</v>
      </c>
      <c r="AD84" s="48">
        <v>110193</v>
      </c>
    </row>
    <row r="85" spans="1:30">
      <c r="A85" t="s">
        <v>1</v>
      </c>
      <c r="B85" t="s">
        <v>2</v>
      </c>
      <c r="C85" t="s">
        <v>3</v>
      </c>
      <c r="D85" t="s">
        <v>4</v>
      </c>
      <c r="E85" t="s">
        <v>5</v>
      </c>
      <c r="F85" t="s">
        <v>6</v>
      </c>
      <c r="G85" t="s">
        <v>7</v>
      </c>
      <c r="H85" t="s">
        <v>8</v>
      </c>
      <c r="I85" t="s">
        <v>9</v>
      </c>
      <c r="J85" t="s">
        <v>10</v>
      </c>
      <c r="K85" t="s">
        <v>11</v>
      </c>
      <c r="L85" t="s">
        <v>12</v>
      </c>
      <c r="M85" t="s">
        <v>13</v>
      </c>
      <c r="N85" t="s">
        <v>325</v>
      </c>
      <c r="Q85" t="s">
        <v>230</v>
      </c>
      <c r="R85" t="s">
        <v>231</v>
      </c>
      <c r="S85" t="s">
        <v>232</v>
      </c>
      <c r="T85" t="s">
        <v>233</v>
      </c>
      <c r="AC85" t="s">
        <v>436</v>
      </c>
      <c r="AD85" s="48">
        <v>110492.33333333299</v>
      </c>
    </row>
    <row r="86" spans="1:30">
      <c r="A86">
        <v>1948</v>
      </c>
      <c r="B86" s="14">
        <v>10586</v>
      </c>
      <c r="C86" s="14">
        <v>10606</v>
      </c>
      <c r="D86" s="14">
        <v>10630</v>
      </c>
      <c r="E86" s="14">
        <v>10641</v>
      </c>
      <c r="F86" s="14">
        <v>10668</v>
      </c>
      <c r="G86" s="14">
        <v>10693</v>
      </c>
      <c r="H86" s="14">
        <v>10728</v>
      </c>
      <c r="I86" s="14">
        <v>10759</v>
      </c>
      <c r="J86" s="14">
        <v>10790</v>
      </c>
      <c r="K86" s="14">
        <v>10824</v>
      </c>
      <c r="L86" s="14">
        <v>10854</v>
      </c>
      <c r="M86" s="14">
        <v>10881</v>
      </c>
      <c r="N86" s="14">
        <v>10720</v>
      </c>
      <c r="P86">
        <v>1948</v>
      </c>
      <c r="Q86" s="8">
        <f>AVERAGE(B86:D86)</f>
        <v>10607.333333333334</v>
      </c>
      <c r="R86" s="8">
        <f>AVERAGE(E86:G86)</f>
        <v>10667.333333333334</v>
      </c>
      <c r="S86" s="8">
        <f>AVERAGE(H86:J86)</f>
        <v>10759</v>
      </c>
      <c r="T86" s="8">
        <f>AVERAGE(K86:M86)</f>
        <v>10853</v>
      </c>
      <c r="U86" s="8"/>
      <c r="AC86" t="s">
        <v>437</v>
      </c>
      <c r="AD86" s="48">
        <v>110784.66666666701</v>
      </c>
    </row>
    <row r="87" spans="1:30">
      <c r="A87">
        <v>1949</v>
      </c>
      <c r="B87" s="14">
        <v>10904</v>
      </c>
      <c r="C87" s="14">
        <v>10924</v>
      </c>
      <c r="D87" s="14">
        <v>10955</v>
      </c>
      <c r="E87" s="14">
        <v>10977</v>
      </c>
      <c r="F87" s="14">
        <v>11004</v>
      </c>
      <c r="G87" s="14">
        <v>11028</v>
      </c>
      <c r="H87" s="14">
        <v>11022</v>
      </c>
      <c r="I87" s="14">
        <v>11054</v>
      </c>
      <c r="J87" s="14">
        <v>11087</v>
      </c>
      <c r="K87" s="14">
        <v>11128</v>
      </c>
      <c r="L87" s="14">
        <v>11154</v>
      </c>
      <c r="M87" s="14">
        <v>11191</v>
      </c>
      <c r="N87" s="14">
        <v>11035</v>
      </c>
      <c r="P87">
        <v>1949</v>
      </c>
      <c r="Q87" s="8">
        <f t="shared" ref="Q87:Q143" si="14">AVERAGE(B87:D87)</f>
        <v>10927.666666666666</v>
      </c>
      <c r="R87" s="8">
        <f t="shared" ref="R87:R143" si="15">AVERAGE(E87:G87)</f>
        <v>11003</v>
      </c>
      <c r="S87" s="8">
        <f t="shared" ref="S87:S143" si="16">AVERAGE(H87:J87)</f>
        <v>11054.333333333334</v>
      </c>
      <c r="T87" s="8">
        <f t="shared" ref="T87:T143" si="17">AVERAGE(K87:M87)</f>
        <v>11157.666666666666</v>
      </c>
      <c r="U87" s="8"/>
      <c r="AC87" t="s">
        <v>438</v>
      </c>
      <c r="AD87" s="48">
        <v>111136</v>
      </c>
    </row>
    <row r="88" spans="1:30">
      <c r="A88">
        <v>1950</v>
      </c>
      <c r="B88" s="14">
        <v>11212</v>
      </c>
      <c r="C88" s="14">
        <v>11239</v>
      </c>
      <c r="D88" s="14">
        <v>11269</v>
      </c>
      <c r="E88" s="14">
        <v>11297</v>
      </c>
      <c r="F88" s="14">
        <v>11315</v>
      </c>
      <c r="G88" s="14">
        <v>11343</v>
      </c>
      <c r="H88" s="14">
        <v>11374</v>
      </c>
      <c r="I88" s="14">
        <v>11389</v>
      </c>
      <c r="J88" s="14">
        <v>11429</v>
      </c>
      <c r="K88" s="14">
        <v>11469</v>
      </c>
      <c r="L88" s="14">
        <v>11501</v>
      </c>
      <c r="M88" s="14">
        <v>11534</v>
      </c>
      <c r="N88" s="14">
        <v>11363</v>
      </c>
      <c r="P88">
        <v>1950</v>
      </c>
      <c r="Q88" s="8">
        <f t="shared" si="14"/>
        <v>11240</v>
      </c>
      <c r="R88" s="8">
        <f t="shared" si="15"/>
        <v>11318.333333333334</v>
      </c>
      <c r="S88" s="8">
        <f t="shared" si="16"/>
        <v>11397.333333333334</v>
      </c>
      <c r="T88" s="8">
        <f t="shared" si="17"/>
        <v>11501.333333333334</v>
      </c>
      <c r="U88" s="8"/>
      <c r="AC88" t="s">
        <v>439</v>
      </c>
      <c r="AD88" s="48">
        <v>111548.33333333299</v>
      </c>
    </row>
    <row r="89" spans="1:30">
      <c r="A89">
        <v>1951</v>
      </c>
      <c r="B89" s="14">
        <v>11560</v>
      </c>
      <c r="C89" s="14">
        <v>11583</v>
      </c>
      <c r="D89" s="14">
        <v>11617</v>
      </c>
      <c r="E89" s="14">
        <v>11635</v>
      </c>
      <c r="F89" s="14">
        <v>11664</v>
      </c>
      <c r="G89" s="14">
        <v>11694</v>
      </c>
      <c r="H89" s="14">
        <v>11728</v>
      </c>
      <c r="I89" s="14">
        <v>11766</v>
      </c>
      <c r="J89" s="14">
        <v>11806</v>
      </c>
      <c r="K89" s="14">
        <v>11842</v>
      </c>
      <c r="L89" s="14">
        <v>11882</v>
      </c>
      <c r="M89" s="14">
        <v>11918</v>
      </c>
      <c r="N89" s="14">
        <v>11724</v>
      </c>
      <c r="P89">
        <v>1951</v>
      </c>
      <c r="Q89" s="8">
        <f t="shared" si="14"/>
        <v>11586.666666666666</v>
      </c>
      <c r="R89" s="8">
        <f t="shared" si="15"/>
        <v>11664.333333333334</v>
      </c>
      <c r="S89" s="8">
        <f t="shared" si="16"/>
        <v>11766.666666666666</v>
      </c>
      <c r="T89" s="8">
        <f t="shared" si="17"/>
        <v>11880.666666666666</v>
      </c>
      <c r="U89" s="8"/>
      <c r="AC89" t="s">
        <v>440</v>
      </c>
      <c r="AD89" s="48">
        <v>112099.33333333299</v>
      </c>
    </row>
    <row r="90" spans="1:30">
      <c r="A90">
        <v>1952</v>
      </c>
      <c r="B90" s="14">
        <v>11944</v>
      </c>
      <c r="C90" s="14">
        <v>11972</v>
      </c>
      <c r="D90" s="14">
        <v>12006</v>
      </c>
      <c r="E90" s="14">
        <v>12028</v>
      </c>
      <c r="F90" s="14">
        <v>12062</v>
      </c>
      <c r="G90" s="14">
        <v>12096</v>
      </c>
      <c r="H90" s="14">
        <v>12134</v>
      </c>
      <c r="I90" s="14">
        <v>12174</v>
      </c>
      <c r="J90" s="14">
        <v>12214</v>
      </c>
      <c r="K90" s="14">
        <v>12260</v>
      </c>
      <c r="L90" s="14">
        <v>12298</v>
      </c>
      <c r="M90" s="14">
        <v>12334</v>
      </c>
      <c r="N90" s="14">
        <v>12126</v>
      </c>
      <c r="P90">
        <v>1952</v>
      </c>
      <c r="Q90" s="8">
        <f t="shared" si="14"/>
        <v>11974</v>
      </c>
      <c r="R90" s="8">
        <f t="shared" si="15"/>
        <v>12062</v>
      </c>
      <c r="S90" s="8">
        <f t="shared" si="16"/>
        <v>12174</v>
      </c>
      <c r="T90" s="8">
        <f t="shared" si="17"/>
        <v>12297.333333333334</v>
      </c>
      <c r="U90" s="8"/>
      <c r="AC90" t="s">
        <v>441</v>
      </c>
      <c r="AD90" s="48">
        <v>112590.66666666701</v>
      </c>
    </row>
    <row r="91" spans="1:30">
      <c r="A91">
        <v>1953</v>
      </c>
      <c r="B91" s="14">
        <v>12918</v>
      </c>
      <c r="C91" s="14">
        <v>12948</v>
      </c>
      <c r="D91" s="14">
        <v>12970</v>
      </c>
      <c r="E91" s="14">
        <v>12986</v>
      </c>
      <c r="F91" s="14">
        <v>13016</v>
      </c>
      <c r="G91" s="14">
        <v>13048</v>
      </c>
      <c r="H91" s="14">
        <v>13078</v>
      </c>
      <c r="I91" s="14">
        <v>13114</v>
      </c>
      <c r="J91" s="14">
        <v>13154</v>
      </c>
      <c r="K91" s="14">
        <v>13193</v>
      </c>
      <c r="L91" s="14">
        <v>13223</v>
      </c>
      <c r="M91" s="14">
        <v>13257</v>
      </c>
      <c r="N91" s="14">
        <v>13075</v>
      </c>
      <c r="P91">
        <v>1953</v>
      </c>
      <c r="Q91" s="8">
        <f t="shared" si="14"/>
        <v>12945.333333333334</v>
      </c>
      <c r="R91" s="8">
        <f t="shared" si="15"/>
        <v>13016.666666666666</v>
      </c>
      <c r="S91" s="8">
        <f t="shared" si="16"/>
        <v>13115.333333333334</v>
      </c>
      <c r="T91" s="8">
        <f t="shared" si="17"/>
        <v>13224.333333333334</v>
      </c>
      <c r="U91" s="8"/>
      <c r="AC91" t="s">
        <v>442</v>
      </c>
      <c r="AD91" s="48">
        <v>113038.33333333299</v>
      </c>
    </row>
    <row r="92" spans="1:30">
      <c r="A92">
        <v>1954</v>
      </c>
      <c r="B92" s="14">
        <v>13288</v>
      </c>
      <c r="C92" s="14">
        <v>13309</v>
      </c>
      <c r="D92" s="14">
        <v>13343</v>
      </c>
      <c r="E92" s="14">
        <v>13335</v>
      </c>
      <c r="F92" s="14">
        <v>13344</v>
      </c>
      <c r="G92" s="14">
        <v>13336</v>
      </c>
      <c r="H92" s="14">
        <v>13330</v>
      </c>
      <c r="I92" s="14">
        <v>13368</v>
      </c>
      <c r="J92" s="14">
        <v>13403</v>
      </c>
      <c r="K92" s="14">
        <v>13446</v>
      </c>
      <c r="L92" s="14">
        <v>13486</v>
      </c>
      <c r="M92" s="14">
        <v>13520</v>
      </c>
      <c r="N92" s="14">
        <v>13375</v>
      </c>
      <c r="P92">
        <v>1954</v>
      </c>
      <c r="Q92" s="8">
        <f t="shared" si="14"/>
        <v>13313.333333333334</v>
      </c>
      <c r="R92" s="8">
        <f t="shared" si="15"/>
        <v>13338.333333333334</v>
      </c>
      <c r="S92" s="8">
        <f t="shared" si="16"/>
        <v>13367</v>
      </c>
      <c r="T92" s="8">
        <f t="shared" si="17"/>
        <v>13484</v>
      </c>
      <c r="U92" s="8"/>
      <c r="AC92" t="s">
        <v>443</v>
      </c>
      <c r="AD92" s="48">
        <v>113432</v>
      </c>
    </row>
    <row r="93" spans="1:30">
      <c r="A93">
        <v>1955</v>
      </c>
      <c r="B93" s="14">
        <v>13549</v>
      </c>
      <c r="C93" s="14">
        <v>13575</v>
      </c>
      <c r="D93" s="14">
        <v>13610</v>
      </c>
      <c r="E93" s="14">
        <v>13634</v>
      </c>
      <c r="F93" s="14">
        <v>13672</v>
      </c>
      <c r="G93" s="14">
        <v>13706</v>
      </c>
      <c r="H93" s="14">
        <v>13742</v>
      </c>
      <c r="I93" s="14">
        <v>13778</v>
      </c>
      <c r="J93" s="14">
        <v>13816</v>
      </c>
      <c r="K93" s="14">
        <v>13854</v>
      </c>
      <c r="L93" s="14">
        <v>13888</v>
      </c>
      <c r="M93" s="14">
        <v>13925</v>
      </c>
      <c r="N93" s="14">
        <v>13728</v>
      </c>
      <c r="P93">
        <v>1955</v>
      </c>
      <c r="Q93" s="8">
        <f t="shared" si="14"/>
        <v>13578</v>
      </c>
      <c r="R93" s="8">
        <f t="shared" si="15"/>
        <v>13670.666666666666</v>
      </c>
      <c r="S93" s="8">
        <f t="shared" si="16"/>
        <v>13778.666666666666</v>
      </c>
      <c r="T93" s="8">
        <f t="shared" si="17"/>
        <v>13889</v>
      </c>
      <c r="U93" s="8"/>
      <c r="AC93" t="s">
        <v>444</v>
      </c>
      <c r="AD93" s="48">
        <v>113869.66666666701</v>
      </c>
    </row>
    <row r="94" spans="1:30">
      <c r="A94">
        <v>1956</v>
      </c>
      <c r="B94" s="14">
        <v>13950</v>
      </c>
      <c r="C94" s="14">
        <v>13976</v>
      </c>
      <c r="D94" s="14">
        <v>14010</v>
      </c>
      <c r="E94" s="14">
        <v>14035</v>
      </c>
      <c r="F94" s="14">
        <v>14071</v>
      </c>
      <c r="G94" s="14">
        <v>14099</v>
      </c>
      <c r="H94" s="14">
        <v>14042</v>
      </c>
      <c r="I94" s="14">
        <v>14070</v>
      </c>
      <c r="J94" s="14">
        <v>14112</v>
      </c>
      <c r="K94" s="14">
        <v>14151</v>
      </c>
      <c r="L94" s="14">
        <v>14185</v>
      </c>
      <c r="M94" s="14">
        <v>14215</v>
      </c>
      <c r="N94" s="14">
        <v>14075</v>
      </c>
      <c r="P94">
        <v>1956</v>
      </c>
      <c r="Q94" s="8">
        <f t="shared" si="14"/>
        <v>13978.666666666666</v>
      </c>
      <c r="R94" s="8">
        <f t="shared" si="15"/>
        <v>14068.333333333334</v>
      </c>
      <c r="S94" s="8">
        <f t="shared" si="16"/>
        <v>14074.666666666666</v>
      </c>
      <c r="T94" s="8">
        <f t="shared" si="17"/>
        <v>14183.666666666666</v>
      </c>
      <c r="U94" s="8"/>
      <c r="AC94" t="s">
        <v>445</v>
      </c>
      <c r="AD94" s="48">
        <v>114412.66666666701</v>
      </c>
    </row>
    <row r="95" spans="1:30">
      <c r="A95">
        <v>1957</v>
      </c>
      <c r="B95" s="14">
        <v>14236</v>
      </c>
      <c r="C95" s="14">
        <v>14266</v>
      </c>
      <c r="D95" s="14">
        <v>14293</v>
      </c>
      <c r="E95" s="14">
        <v>14320</v>
      </c>
      <c r="F95" s="14">
        <v>14344</v>
      </c>
      <c r="G95" s="14">
        <v>14382</v>
      </c>
      <c r="H95" s="14">
        <v>14364</v>
      </c>
      <c r="I95" s="14">
        <v>14398</v>
      </c>
      <c r="J95" s="14">
        <v>14430</v>
      </c>
      <c r="K95" s="14">
        <v>14466</v>
      </c>
      <c r="L95" s="14">
        <v>14496</v>
      </c>
      <c r="M95" s="14">
        <v>14516</v>
      </c>
      <c r="N95" s="14">
        <v>14376</v>
      </c>
      <c r="P95">
        <v>1957</v>
      </c>
      <c r="Q95" s="8">
        <f t="shared" si="14"/>
        <v>14265</v>
      </c>
      <c r="R95" s="8">
        <f t="shared" si="15"/>
        <v>14348.666666666666</v>
      </c>
      <c r="S95" s="8">
        <f t="shared" si="16"/>
        <v>14397.333333333334</v>
      </c>
      <c r="T95" s="8">
        <f t="shared" si="17"/>
        <v>14492.666666666666</v>
      </c>
      <c r="U95" s="8"/>
      <c r="AC95" t="s">
        <v>446</v>
      </c>
      <c r="AD95" s="48">
        <v>114949.66666666701</v>
      </c>
    </row>
    <row r="96" spans="1:30">
      <c r="A96">
        <v>1958</v>
      </c>
      <c r="B96" s="14">
        <v>14530</v>
      </c>
      <c r="C96" s="14">
        <v>14544</v>
      </c>
      <c r="D96" s="14">
        <v>14571</v>
      </c>
      <c r="E96" s="14">
        <v>14583</v>
      </c>
      <c r="F96" s="14">
        <v>14605</v>
      </c>
      <c r="G96" s="14">
        <v>14630</v>
      </c>
      <c r="H96" s="14">
        <v>14654</v>
      </c>
      <c r="I96" s="14">
        <v>14684</v>
      </c>
      <c r="J96" s="14">
        <v>14721</v>
      </c>
      <c r="K96" s="14">
        <v>14761</v>
      </c>
      <c r="L96" s="14">
        <v>14791</v>
      </c>
      <c r="M96" s="14">
        <v>14821</v>
      </c>
      <c r="N96" s="14">
        <v>14657</v>
      </c>
      <c r="P96">
        <v>1958</v>
      </c>
      <c r="Q96" s="8">
        <f t="shared" si="14"/>
        <v>14548.333333333334</v>
      </c>
      <c r="R96" s="8">
        <f t="shared" si="15"/>
        <v>14606</v>
      </c>
      <c r="S96" s="8">
        <f t="shared" si="16"/>
        <v>14686.333333333334</v>
      </c>
      <c r="T96" s="8">
        <f t="shared" si="17"/>
        <v>14791</v>
      </c>
      <c r="U96" s="8"/>
      <c r="AC96" t="s">
        <v>447</v>
      </c>
      <c r="AD96" s="48">
        <v>115410.33333333299</v>
      </c>
    </row>
    <row r="97" spans="1:30">
      <c r="A97">
        <v>1959</v>
      </c>
      <c r="B97" s="14">
        <v>14845</v>
      </c>
      <c r="C97" s="14">
        <v>14866</v>
      </c>
      <c r="D97" s="14">
        <v>14887</v>
      </c>
      <c r="E97" s="14">
        <v>14910</v>
      </c>
      <c r="F97" s="14">
        <v>14938</v>
      </c>
      <c r="G97" s="14">
        <v>14962</v>
      </c>
      <c r="H97" s="14">
        <v>14990</v>
      </c>
      <c r="I97" s="14">
        <v>15024</v>
      </c>
      <c r="J97" s="14">
        <v>15056</v>
      </c>
      <c r="K97" s="14">
        <v>15087</v>
      </c>
      <c r="L97" s="14">
        <v>15117</v>
      </c>
      <c r="M97" s="14">
        <v>15148</v>
      </c>
      <c r="N97" s="14">
        <v>14985</v>
      </c>
      <c r="P97">
        <v>1959</v>
      </c>
      <c r="Q97" s="8">
        <f t="shared" si="14"/>
        <v>14866</v>
      </c>
      <c r="R97" s="8">
        <f t="shared" si="15"/>
        <v>14936.666666666666</v>
      </c>
      <c r="S97" s="8">
        <f t="shared" si="16"/>
        <v>15023.333333333334</v>
      </c>
      <c r="T97" s="8">
        <f t="shared" si="17"/>
        <v>15117.333333333334</v>
      </c>
      <c r="U97" s="8"/>
      <c r="AC97" t="s">
        <v>448</v>
      </c>
      <c r="AD97" s="48">
        <v>115896.33333333299</v>
      </c>
    </row>
    <row r="98" spans="1:30">
      <c r="A98">
        <v>1960</v>
      </c>
      <c r="B98" s="14">
        <v>15204</v>
      </c>
      <c r="C98" s="14">
        <v>15224</v>
      </c>
      <c r="D98" s="14">
        <v>15253</v>
      </c>
      <c r="E98" s="14">
        <v>15256</v>
      </c>
      <c r="F98" s="14">
        <v>15275</v>
      </c>
      <c r="G98" s="14">
        <v>15304</v>
      </c>
      <c r="H98" s="14">
        <v>15335</v>
      </c>
      <c r="I98" s="14">
        <v>15366</v>
      </c>
      <c r="J98" s="14">
        <v>15401</v>
      </c>
      <c r="K98" s="14">
        <v>15440</v>
      </c>
      <c r="L98" s="14">
        <v>15474</v>
      </c>
      <c r="M98" s="14">
        <v>15508</v>
      </c>
      <c r="N98" s="14">
        <v>15336</v>
      </c>
      <c r="P98">
        <v>1960</v>
      </c>
      <c r="Q98" s="8">
        <f t="shared" si="14"/>
        <v>15227</v>
      </c>
      <c r="R98" s="8">
        <f t="shared" si="15"/>
        <v>15278.333333333334</v>
      </c>
      <c r="S98" s="8">
        <f t="shared" si="16"/>
        <v>15367.333333333334</v>
      </c>
      <c r="T98" s="8">
        <f t="shared" si="17"/>
        <v>15474</v>
      </c>
      <c r="U98" s="8"/>
      <c r="AC98" t="s">
        <v>449</v>
      </c>
      <c r="AD98" s="48">
        <v>116448.66666666701</v>
      </c>
    </row>
    <row r="99" spans="1:30">
      <c r="A99">
        <v>1961</v>
      </c>
      <c r="B99" s="14">
        <v>15531</v>
      </c>
      <c r="C99" s="14">
        <v>15548</v>
      </c>
      <c r="D99" s="14">
        <v>15566</v>
      </c>
      <c r="E99" s="14">
        <v>15602</v>
      </c>
      <c r="F99" s="14">
        <v>15637</v>
      </c>
      <c r="G99" s="14">
        <v>15662</v>
      </c>
      <c r="H99" s="14">
        <v>15695</v>
      </c>
      <c r="I99" s="14">
        <v>15732</v>
      </c>
      <c r="J99" s="14">
        <v>15763</v>
      </c>
      <c r="K99" s="14">
        <v>15802</v>
      </c>
      <c r="L99" s="14">
        <v>15832</v>
      </c>
      <c r="M99" s="14">
        <v>15861</v>
      </c>
      <c r="N99" s="14">
        <v>15685</v>
      </c>
      <c r="P99">
        <v>1961</v>
      </c>
      <c r="Q99" s="8">
        <f t="shared" si="14"/>
        <v>15548.333333333334</v>
      </c>
      <c r="R99" s="8">
        <f t="shared" si="15"/>
        <v>15633.666666666666</v>
      </c>
      <c r="S99" s="8">
        <f t="shared" si="16"/>
        <v>15730</v>
      </c>
      <c r="T99" s="8">
        <f t="shared" si="17"/>
        <v>15831.666666666666</v>
      </c>
      <c r="U99" s="8"/>
      <c r="AC99" t="s">
        <v>450</v>
      </c>
      <c r="AD99" s="48">
        <v>117082.33333333299</v>
      </c>
    </row>
    <row r="100" spans="1:30">
      <c r="A100">
        <v>1962</v>
      </c>
      <c r="B100" s="14">
        <v>15885</v>
      </c>
      <c r="C100" s="14">
        <v>15903</v>
      </c>
      <c r="D100" s="14">
        <v>15929</v>
      </c>
      <c r="E100" s="14">
        <v>16675</v>
      </c>
      <c r="F100" s="14">
        <v>16693</v>
      </c>
      <c r="G100" s="14">
        <v>16716</v>
      </c>
      <c r="H100" s="14">
        <v>16738</v>
      </c>
      <c r="I100" s="14">
        <v>16762</v>
      </c>
      <c r="J100" s="14">
        <v>16794</v>
      </c>
      <c r="K100" s="14">
        <v>16825</v>
      </c>
      <c r="L100" s="14">
        <v>16850</v>
      </c>
      <c r="M100" s="14">
        <v>16880</v>
      </c>
      <c r="N100" s="14">
        <v>16554</v>
      </c>
      <c r="P100">
        <v>1962</v>
      </c>
      <c r="Q100" s="8">
        <f t="shared" si="14"/>
        <v>15905.666666666666</v>
      </c>
      <c r="R100" s="8">
        <f t="shared" si="15"/>
        <v>16694.666666666668</v>
      </c>
      <c r="S100" s="8">
        <f t="shared" si="16"/>
        <v>16764.666666666668</v>
      </c>
      <c r="T100" s="8">
        <f t="shared" si="17"/>
        <v>16851.666666666668</v>
      </c>
      <c r="U100" s="8"/>
      <c r="AC100" t="s">
        <v>451</v>
      </c>
      <c r="AD100" s="48">
        <v>117730</v>
      </c>
    </row>
    <row r="101" spans="1:30">
      <c r="A101">
        <v>1963</v>
      </c>
      <c r="B101" s="14">
        <v>16892</v>
      </c>
      <c r="C101" s="14">
        <v>16904</v>
      </c>
      <c r="D101" s="14">
        <v>16927</v>
      </c>
      <c r="E101" s="14">
        <v>16932</v>
      </c>
      <c r="F101" s="14">
        <v>16938</v>
      </c>
      <c r="G101" s="14">
        <v>16959</v>
      </c>
      <c r="H101" s="14">
        <v>16950</v>
      </c>
      <c r="I101" s="14">
        <v>16942</v>
      </c>
      <c r="J101" s="14">
        <v>16934</v>
      </c>
      <c r="K101" s="14">
        <v>16967</v>
      </c>
      <c r="L101" s="14">
        <v>16991</v>
      </c>
      <c r="M101" s="14">
        <v>17014</v>
      </c>
      <c r="N101" s="14">
        <v>16945</v>
      </c>
      <c r="P101">
        <v>1963</v>
      </c>
      <c r="Q101" s="8">
        <f t="shared" si="14"/>
        <v>16907.666666666668</v>
      </c>
      <c r="R101" s="8">
        <f t="shared" si="15"/>
        <v>16943</v>
      </c>
      <c r="S101" s="8">
        <f t="shared" si="16"/>
        <v>16942</v>
      </c>
      <c r="T101" s="8">
        <f t="shared" si="17"/>
        <v>16990.666666666668</v>
      </c>
      <c r="U101" s="8"/>
      <c r="AC101" t="s">
        <v>452</v>
      </c>
      <c r="AD101" s="48">
        <v>118402.66666666701</v>
      </c>
    </row>
    <row r="102" spans="1:30">
      <c r="A102">
        <v>1964</v>
      </c>
      <c r="B102" s="14">
        <v>17033</v>
      </c>
      <c r="C102" s="14">
        <v>17045</v>
      </c>
      <c r="D102" s="14">
        <v>17061</v>
      </c>
      <c r="E102" s="14">
        <v>17075</v>
      </c>
      <c r="F102" s="14">
        <v>17107</v>
      </c>
      <c r="G102" s="14">
        <v>17131</v>
      </c>
      <c r="H102" s="14">
        <v>17155</v>
      </c>
      <c r="I102" s="14">
        <v>17183</v>
      </c>
      <c r="J102" s="14">
        <v>17213</v>
      </c>
      <c r="K102" s="14">
        <v>17244</v>
      </c>
      <c r="L102" s="14">
        <v>17270</v>
      </c>
      <c r="M102" s="14">
        <v>17296</v>
      </c>
      <c r="N102" s="14">
        <v>17150</v>
      </c>
      <c r="P102">
        <v>1964</v>
      </c>
      <c r="Q102" s="8">
        <f t="shared" si="14"/>
        <v>17046.333333333332</v>
      </c>
      <c r="R102" s="8">
        <f t="shared" si="15"/>
        <v>17104.333333333332</v>
      </c>
      <c r="S102" s="8">
        <f t="shared" si="16"/>
        <v>17183.666666666668</v>
      </c>
      <c r="T102" s="8">
        <f t="shared" si="17"/>
        <v>17270</v>
      </c>
      <c r="U102" s="8"/>
      <c r="AC102" t="s">
        <v>453</v>
      </c>
      <c r="AD102" s="48">
        <v>119095</v>
      </c>
    </row>
    <row r="103" spans="1:30">
      <c r="A103">
        <v>1965</v>
      </c>
      <c r="B103" s="14">
        <v>17312</v>
      </c>
      <c r="C103" s="14">
        <v>17329</v>
      </c>
      <c r="D103" s="14">
        <v>17354</v>
      </c>
      <c r="E103" s="14">
        <v>17365</v>
      </c>
      <c r="F103" s="14">
        <v>17384</v>
      </c>
      <c r="G103" s="14">
        <v>17406</v>
      </c>
      <c r="H103" s="14">
        <v>17435</v>
      </c>
      <c r="I103" s="14">
        <v>17459</v>
      </c>
      <c r="J103" s="14">
        <v>17495</v>
      </c>
      <c r="K103" s="14">
        <v>17527</v>
      </c>
      <c r="L103" s="14">
        <v>17554</v>
      </c>
      <c r="M103" s="14">
        <v>17580</v>
      </c>
      <c r="N103" s="14">
        <v>17432</v>
      </c>
      <c r="P103">
        <v>1965</v>
      </c>
      <c r="Q103" s="8">
        <f t="shared" si="14"/>
        <v>17331.666666666668</v>
      </c>
      <c r="R103" s="8">
        <f t="shared" si="15"/>
        <v>17385</v>
      </c>
      <c r="S103" s="8">
        <f t="shared" si="16"/>
        <v>17463</v>
      </c>
      <c r="T103" s="8">
        <f t="shared" si="17"/>
        <v>17553.666666666668</v>
      </c>
      <c r="U103" s="8"/>
      <c r="AC103" t="s">
        <v>454</v>
      </c>
      <c r="AD103" s="48">
        <v>119778</v>
      </c>
    </row>
    <row r="104" spans="1:30">
      <c r="A104">
        <v>1966</v>
      </c>
      <c r="B104" s="14">
        <v>17597</v>
      </c>
      <c r="C104" s="14">
        <v>17614</v>
      </c>
      <c r="D104" s="14">
        <v>17637</v>
      </c>
      <c r="E104" s="14">
        <v>17651</v>
      </c>
      <c r="F104" s="14">
        <v>17679</v>
      </c>
      <c r="G104" s="14">
        <v>17697</v>
      </c>
      <c r="H104" s="14">
        <v>17714</v>
      </c>
      <c r="I104" s="14">
        <v>17742</v>
      </c>
      <c r="J104" s="14">
        <v>17768</v>
      </c>
      <c r="K104" s="14">
        <v>17803</v>
      </c>
      <c r="L104" s="14">
        <v>17834</v>
      </c>
      <c r="M104" s="14">
        <v>17860</v>
      </c>
      <c r="N104" s="14">
        <v>17715</v>
      </c>
      <c r="P104">
        <v>1966</v>
      </c>
      <c r="Q104" s="8">
        <f t="shared" si="14"/>
        <v>17616</v>
      </c>
      <c r="R104" s="8">
        <f t="shared" si="15"/>
        <v>17675.666666666668</v>
      </c>
      <c r="S104" s="8">
        <f t="shared" si="16"/>
        <v>17741.333333333332</v>
      </c>
      <c r="T104" s="8">
        <f t="shared" si="17"/>
        <v>17832.333333333332</v>
      </c>
      <c r="U104" s="8"/>
      <c r="AC104" t="s">
        <v>455</v>
      </c>
      <c r="AD104" s="48">
        <v>120475</v>
      </c>
    </row>
    <row r="105" spans="1:30">
      <c r="A105">
        <v>1967</v>
      </c>
      <c r="B105" s="14">
        <v>17888</v>
      </c>
      <c r="C105" s="14">
        <v>17903</v>
      </c>
      <c r="D105" s="14">
        <v>17932</v>
      </c>
      <c r="E105" s="14">
        <v>17955</v>
      </c>
      <c r="F105" s="14">
        <v>17977</v>
      </c>
      <c r="G105" s="14">
        <v>18004</v>
      </c>
      <c r="H105" s="14">
        <v>18032</v>
      </c>
      <c r="I105" s="14">
        <v>18064</v>
      </c>
      <c r="J105" s="14">
        <v>18103</v>
      </c>
      <c r="K105" s="14">
        <v>18141</v>
      </c>
      <c r="L105" s="14">
        <v>18165</v>
      </c>
      <c r="M105" s="14">
        <v>18194</v>
      </c>
      <c r="N105" s="14">
        <v>18029</v>
      </c>
      <c r="P105">
        <v>1967</v>
      </c>
      <c r="Q105" s="8">
        <f t="shared" si="14"/>
        <v>17907.666666666668</v>
      </c>
      <c r="R105" s="8">
        <f t="shared" si="15"/>
        <v>17978.666666666668</v>
      </c>
      <c r="S105" s="8">
        <f t="shared" si="16"/>
        <v>18066.333333333332</v>
      </c>
      <c r="T105" s="8">
        <f t="shared" si="17"/>
        <v>18166.666666666668</v>
      </c>
      <c r="U105" s="8"/>
      <c r="AC105" t="s">
        <v>456</v>
      </c>
      <c r="AD105" s="48">
        <v>121153</v>
      </c>
    </row>
    <row r="106" spans="1:30">
      <c r="A106">
        <v>1968</v>
      </c>
      <c r="B106" s="14">
        <v>18213</v>
      </c>
      <c r="C106" s="14">
        <v>18231</v>
      </c>
      <c r="D106" s="14">
        <v>18242</v>
      </c>
      <c r="E106" s="14">
        <v>18250</v>
      </c>
      <c r="F106" s="14">
        <v>18280</v>
      </c>
      <c r="G106" s="14">
        <v>18311</v>
      </c>
      <c r="H106" s="14">
        <v>18348</v>
      </c>
      <c r="I106" s="14">
        <v>18381</v>
      </c>
      <c r="J106" s="14">
        <v>18412</v>
      </c>
      <c r="K106" s="14">
        <v>18435</v>
      </c>
      <c r="L106" s="14">
        <v>18467</v>
      </c>
      <c r="M106" s="14">
        <v>18500</v>
      </c>
      <c r="N106" s="14">
        <v>18338</v>
      </c>
      <c r="P106">
        <v>1968</v>
      </c>
      <c r="Q106" s="8">
        <f t="shared" si="14"/>
        <v>18228.666666666668</v>
      </c>
      <c r="R106" s="8">
        <f t="shared" si="15"/>
        <v>18280.333333333332</v>
      </c>
      <c r="S106" s="8">
        <f t="shared" si="16"/>
        <v>18380.333333333332</v>
      </c>
      <c r="T106" s="8">
        <f t="shared" si="17"/>
        <v>18467.333333333332</v>
      </c>
      <c r="U106" s="8"/>
      <c r="AC106" t="s">
        <v>457</v>
      </c>
      <c r="AD106" s="48">
        <v>121833</v>
      </c>
    </row>
    <row r="107" spans="1:30">
      <c r="A107">
        <v>1969</v>
      </c>
      <c r="B107" s="14">
        <v>18520</v>
      </c>
      <c r="C107" s="14">
        <v>18512</v>
      </c>
      <c r="D107" s="14">
        <v>18547</v>
      </c>
      <c r="E107" s="14">
        <v>18574</v>
      </c>
      <c r="F107" s="14">
        <v>18616</v>
      </c>
      <c r="G107" s="14">
        <v>18640</v>
      </c>
      <c r="H107" s="14">
        <v>18671</v>
      </c>
      <c r="I107" s="14">
        <v>18699</v>
      </c>
      <c r="J107" s="14">
        <v>18726</v>
      </c>
      <c r="K107" s="14">
        <v>18771</v>
      </c>
      <c r="L107" s="14">
        <v>18798</v>
      </c>
      <c r="M107" s="14">
        <v>18825</v>
      </c>
      <c r="N107" s="14">
        <v>18657</v>
      </c>
      <c r="P107">
        <v>1969</v>
      </c>
      <c r="Q107" s="8">
        <f t="shared" si="14"/>
        <v>18526.333333333332</v>
      </c>
      <c r="R107" s="8">
        <f t="shared" si="15"/>
        <v>18610</v>
      </c>
      <c r="S107" s="8">
        <f t="shared" si="16"/>
        <v>18698.666666666668</v>
      </c>
      <c r="T107" s="8">
        <f t="shared" si="17"/>
        <v>18798</v>
      </c>
      <c r="U107" s="8"/>
      <c r="AC107" t="s">
        <v>458</v>
      </c>
      <c r="AD107" s="48">
        <v>123120.33333333299</v>
      </c>
    </row>
    <row r="108" spans="1:30">
      <c r="A108">
        <v>1970</v>
      </c>
      <c r="B108" s="14">
        <v>18838</v>
      </c>
      <c r="C108" s="14">
        <v>18868</v>
      </c>
      <c r="D108" s="14">
        <v>18896</v>
      </c>
      <c r="E108" s="14">
        <v>18917</v>
      </c>
      <c r="F108" s="14">
        <v>18946</v>
      </c>
      <c r="G108" s="14">
        <v>18977</v>
      </c>
      <c r="H108" s="14">
        <v>19018</v>
      </c>
      <c r="I108" s="14">
        <v>19053</v>
      </c>
      <c r="J108" s="14">
        <v>19089</v>
      </c>
      <c r="K108" s="14">
        <v>19129</v>
      </c>
      <c r="L108" s="14">
        <v>19165</v>
      </c>
      <c r="M108" s="14">
        <v>19202</v>
      </c>
      <c r="N108" s="14">
        <v>19007</v>
      </c>
      <c r="P108">
        <v>1970</v>
      </c>
      <c r="Q108" s="8">
        <f t="shared" si="14"/>
        <v>18867.333333333332</v>
      </c>
      <c r="R108" s="8">
        <f t="shared" si="15"/>
        <v>18946.666666666668</v>
      </c>
      <c r="S108" s="8">
        <f t="shared" si="16"/>
        <v>19053.333333333332</v>
      </c>
      <c r="T108" s="8">
        <f t="shared" si="17"/>
        <v>19165.333333333332</v>
      </c>
      <c r="U108" s="8"/>
      <c r="AC108" t="s">
        <v>459</v>
      </c>
      <c r="AD108" s="48">
        <v>123811.33333333299</v>
      </c>
    </row>
    <row r="109" spans="1:30">
      <c r="A109">
        <v>1971</v>
      </c>
      <c r="B109" s="14">
        <v>19228</v>
      </c>
      <c r="C109" s="14">
        <v>19249</v>
      </c>
      <c r="D109" s="14">
        <v>19290</v>
      </c>
      <c r="E109" s="14">
        <v>19324</v>
      </c>
      <c r="F109" s="14">
        <v>19353</v>
      </c>
      <c r="G109" s="14">
        <v>19380</v>
      </c>
      <c r="H109" s="14">
        <v>19413</v>
      </c>
      <c r="I109" s="14">
        <v>19446</v>
      </c>
      <c r="J109" s="14">
        <v>19490</v>
      </c>
      <c r="K109" s="14">
        <v>19534</v>
      </c>
      <c r="L109" s="14">
        <v>19567</v>
      </c>
      <c r="M109" s="14">
        <v>19605</v>
      </c>
      <c r="N109" s="14">
        <v>19406</v>
      </c>
      <c r="P109">
        <v>1971</v>
      </c>
      <c r="Q109" s="8">
        <f t="shared" si="14"/>
        <v>19255.666666666668</v>
      </c>
      <c r="R109" s="8">
        <f t="shared" si="15"/>
        <v>19352.333333333332</v>
      </c>
      <c r="S109" s="8">
        <f t="shared" si="16"/>
        <v>19449.666666666668</v>
      </c>
      <c r="T109" s="8">
        <f t="shared" si="17"/>
        <v>19568.666666666668</v>
      </c>
      <c r="U109" s="8"/>
      <c r="AC109" t="s">
        <v>460</v>
      </c>
      <c r="AD109" s="48">
        <v>124453.66666666701</v>
      </c>
    </row>
    <row r="110" spans="1:30">
      <c r="A110">
        <v>1972</v>
      </c>
      <c r="B110" s="14">
        <v>19857</v>
      </c>
      <c r="C110" s="14">
        <v>19888</v>
      </c>
      <c r="D110" s="14">
        <v>19910</v>
      </c>
      <c r="E110" s="14">
        <v>19911</v>
      </c>
      <c r="F110" s="14">
        <v>19944</v>
      </c>
      <c r="G110" s="14">
        <v>19987</v>
      </c>
      <c r="H110" s="14">
        <v>20025</v>
      </c>
      <c r="I110" s="14">
        <v>20069</v>
      </c>
      <c r="J110" s="14">
        <v>20113</v>
      </c>
      <c r="K110" s="14">
        <v>20153</v>
      </c>
      <c r="L110" s="14">
        <v>20193</v>
      </c>
      <c r="M110" s="14">
        <v>20229</v>
      </c>
      <c r="N110" s="14">
        <v>20023</v>
      </c>
      <c r="P110">
        <v>1972</v>
      </c>
      <c r="Q110" s="8">
        <f t="shared" si="14"/>
        <v>19885</v>
      </c>
      <c r="R110" s="8">
        <f t="shared" si="15"/>
        <v>19947.333333333332</v>
      </c>
      <c r="S110" s="8">
        <f t="shared" si="16"/>
        <v>20069</v>
      </c>
      <c r="T110" s="8">
        <f t="shared" si="17"/>
        <v>20191.666666666668</v>
      </c>
      <c r="U110" s="8"/>
      <c r="AC110" t="s">
        <v>461</v>
      </c>
      <c r="AD110" s="48">
        <v>125023.33333333299</v>
      </c>
    </row>
    <row r="111" spans="1:30">
      <c r="A111">
        <v>1973</v>
      </c>
      <c r="B111" s="14">
        <v>20267</v>
      </c>
      <c r="C111" s="14">
        <v>20287</v>
      </c>
      <c r="D111" s="14">
        <v>20248</v>
      </c>
      <c r="E111" s="14">
        <v>20279</v>
      </c>
      <c r="F111" s="14">
        <v>20315</v>
      </c>
      <c r="G111" s="14">
        <v>20351</v>
      </c>
      <c r="H111" s="14">
        <v>20391</v>
      </c>
      <c r="I111" s="14">
        <v>20432</v>
      </c>
      <c r="J111" s="14">
        <v>20476</v>
      </c>
      <c r="K111" s="14">
        <v>20524</v>
      </c>
      <c r="L111" s="14">
        <v>20562</v>
      </c>
      <c r="M111" s="14">
        <v>20536</v>
      </c>
      <c r="N111" s="14">
        <v>20389</v>
      </c>
      <c r="P111">
        <v>1973</v>
      </c>
      <c r="Q111" s="8">
        <f t="shared" si="14"/>
        <v>20267.333333333332</v>
      </c>
      <c r="R111" s="8">
        <f t="shared" si="15"/>
        <v>20315</v>
      </c>
      <c r="S111" s="8">
        <f t="shared" si="16"/>
        <v>20433</v>
      </c>
      <c r="T111" s="8">
        <f t="shared" si="17"/>
        <v>20540.666666666668</v>
      </c>
      <c r="U111" s="8"/>
      <c r="AC111" t="s">
        <v>462</v>
      </c>
      <c r="AD111" s="48">
        <v>125697</v>
      </c>
    </row>
    <row r="112" spans="1:30">
      <c r="A112">
        <v>1974</v>
      </c>
      <c r="B112" s="14">
        <v>20704</v>
      </c>
      <c r="C112" s="14">
        <v>20738</v>
      </c>
      <c r="D112" s="14">
        <v>20777</v>
      </c>
      <c r="E112" s="14">
        <v>20827</v>
      </c>
      <c r="F112" s="14">
        <v>20873</v>
      </c>
      <c r="G112" s="14">
        <v>20909</v>
      </c>
      <c r="H112" s="14">
        <v>20952</v>
      </c>
      <c r="I112" s="14">
        <v>21006</v>
      </c>
      <c r="J112" s="14">
        <v>21058</v>
      </c>
      <c r="K112" s="14">
        <v>21117</v>
      </c>
      <c r="L112" s="14">
        <v>21169</v>
      </c>
      <c r="M112" s="14">
        <v>21214</v>
      </c>
      <c r="N112" s="14">
        <v>20945</v>
      </c>
      <c r="P112">
        <v>1974</v>
      </c>
      <c r="Q112" s="8">
        <f t="shared" si="14"/>
        <v>20739.666666666668</v>
      </c>
      <c r="R112" s="8">
        <f t="shared" si="15"/>
        <v>20869.666666666668</v>
      </c>
      <c r="S112" s="8">
        <f t="shared" si="16"/>
        <v>21005.333333333332</v>
      </c>
      <c r="T112" s="8">
        <f t="shared" si="17"/>
        <v>21166.666666666668</v>
      </c>
      <c r="U112" s="8"/>
      <c r="AC112" t="s">
        <v>463</v>
      </c>
      <c r="AD112" s="48">
        <v>126404.66666666701</v>
      </c>
    </row>
    <row r="113" spans="1:30">
      <c r="A113">
        <v>1975</v>
      </c>
      <c r="B113" s="14">
        <v>21262</v>
      </c>
      <c r="C113" s="14">
        <v>21307</v>
      </c>
      <c r="D113" s="14">
        <v>21349</v>
      </c>
      <c r="E113" s="14">
        <v>21390</v>
      </c>
      <c r="F113" s="14">
        <v>21434</v>
      </c>
      <c r="G113" s="14">
        <v>21492</v>
      </c>
      <c r="H113" s="14">
        <v>21553</v>
      </c>
      <c r="I113" s="14">
        <v>21607</v>
      </c>
      <c r="J113" s="14">
        <v>21654</v>
      </c>
      <c r="K113" s="14">
        <v>21704</v>
      </c>
      <c r="L113" s="14">
        <v>21751</v>
      </c>
      <c r="M113" s="14">
        <v>21803</v>
      </c>
      <c r="N113" s="14">
        <v>21525</v>
      </c>
      <c r="P113">
        <v>1975</v>
      </c>
      <c r="Q113" s="8">
        <f t="shared" si="14"/>
        <v>21306</v>
      </c>
      <c r="R113" s="8">
        <f t="shared" si="15"/>
        <v>21438.666666666668</v>
      </c>
      <c r="S113" s="8">
        <f t="shared" si="16"/>
        <v>21604.666666666668</v>
      </c>
      <c r="T113" s="8">
        <f t="shared" si="17"/>
        <v>21752.666666666668</v>
      </c>
      <c r="U113" s="8"/>
      <c r="AC113" t="s">
        <v>464</v>
      </c>
      <c r="AD113" s="48">
        <v>127045.33333333299</v>
      </c>
    </row>
    <row r="114" spans="1:30">
      <c r="A114">
        <v>1976</v>
      </c>
      <c r="B114" s="14">
        <v>21849</v>
      </c>
      <c r="C114" s="14">
        <v>21880</v>
      </c>
      <c r="D114" s="14">
        <v>21930</v>
      </c>
      <c r="E114" s="14">
        <v>21965</v>
      </c>
      <c r="F114" s="14">
        <v>22000</v>
      </c>
      <c r="G114" s="14">
        <v>22048</v>
      </c>
      <c r="H114" s="14">
        <v>22097</v>
      </c>
      <c r="I114" s="14">
        <v>22147</v>
      </c>
      <c r="J114" s="14">
        <v>22201</v>
      </c>
      <c r="K114" s="14">
        <v>22262</v>
      </c>
      <c r="L114" s="14">
        <v>22308</v>
      </c>
      <c r="M114" s="14">
        <v>22309</v>
      </c>
      <c r="N114" s="14">
        <v>22083</v>
      </c>
      <c r="P114">
        <v>1976</v>
      </c>
      <c r="Q114" s="8">
        <f t="shared" si="14"/>
        <v>21886.333333333332</v>
      </c>
      <c r="R114" s="8">
        <f t="shared" si="15"/>
        <v>22004.333333333332</v>
      </c>
      <c r="S114" s="8">
        <f t="shared" si="16"/>
        <v>22148.333333333332</v>
      </c>
      <c r="T114" s="8">
        <f t="shared" si="17"/>
        <v>22293</v>
      </c>
      <c r="U114" s="8"/>
      <c r="AC114" t="s">
        <v>465</v>
      </c>
      <c r="AD114" s="48">
        <v>127685.33333333299</v>
      </c>
    </row>
    <row r="115" spans="1:30">
      <c r="A115">
        <v>1977</v>
      </c>
      <c r="B115" s="14">
        <v>22343</v>
      </c>
      <c r="C115" s="14">
        <v>22378</v>
      </c>
      <c r="D115" s="14">
        <v>22412</v>
      </c>
      <c r="E115" s="14">
        <v>22454</v>
      </c>
      <c r="F115" s="14">
        <v>22516</v>
      </c>
      <c r="G115" s="14">
        <v>22568</v>
      </c>
      <c r="H115" s="14">
        <v>22619</v>
      </c>
      <c r="I115" s="14">
        <v>22672</v>
      </c>
      <c r="J115" s="14">
        <v>22724</v>
      </c>
      <c r="K115" s="14">
        <v>22781</v>
      </c>
      <c r="L115" s="14">
        <v>22824</v>
      </c>
      <c r="M115" s="14">
        <v>22874</v>
      </c>
      <c r="N115" s="14">
        <v>22597</v>
      </c>
      <c r="P115">
        <v>1977</v>
      </c>
      <c r="Q115" s="8">
        <f t="shared" si="14"/>
        <v>22377.666666666668</v>
      </c>
      <c r="R115" s="8">
        <f t="shared" si="15"/>
        <v>22512.666666666668</v>
      </c>
      <c r="S115" s="8">
        <f t="shared" si="16"/>
        <v>22671.666666666668</v>
      </c>
      <c r="T115" s="8">
        <f t="shared" si="17"/>
        <v>22826.333333333332</v>
      </c>
      <c r="U115" s="8"/>
      <c r="AC115" t="s">
        <v>466</v>
      </c>
      <c r="AD115" s="48">
        <v>128247</v>
      </c>
    </row>
    <row r="116" spans="1:30">
      <c r="A116">
        <v>1978</v>
      </c>
      <c r="B116" s="14">
        <v>22915</v>
      </c>
      <c r="C116" s="14">
        <v>22951</v>
      </c>
      <c r="D116" s="14">
        <v>22987</v>
      </c>
      <c r="E116" s="14">
        <v>23027</v>
      </c>
      <c r="F116" s="14">
        <v>23077</v>
      </c>
      <c r="G116" s="14">
        <v>23130</v>
      </c>
      <c r="H116" s="14">
        <v>23185</v>
      </c>
      <c r="I116" s="14">
        <v>23228</v>
      </c>
      <c r="J116" s="14">
        <v>23290</v>
      </c>
      <c r="K116" s="14">
        <v>23355</v>
      </c>
      <c r="L116" s="14">
        <v>23401</v>
      </c>
      <c r="M116" s="14">
        <v>23450</v>
      </c>
      <c r="N116" s="14">
        <v>23166</v>
      </c>
      <c r="P116">
        <v>1978</v>
      </c>
      <c r="Q116" s="8">
        <f t="shared" si="14"/>
        <v>22951</v>
      </c>
      <c r="R116" s="8">
        <f t="shared" si="15"/>
        <v>23078</v>
      </c>
      <c r="S116" s="8">
        <f t="shared" si="16"/>
        <v>23234.333333333332</v>
      </c>
      <c r="T116" s="8">
        <f t="shared" si="17"/>
        <v>23402</v>
      </c>
      <c r="U116" s="8"/>
      <c r="AC116" t="s">
        <v>467</v>
      </c>
      <c r="AD116" s="48">
        <v>128877</v>
      </c>
    </row>
    <row r="117" spans="1:30">
      <c r="A117">
        <v>1979</v>
      </c>
      <c r="B117" s="14">
        <v>23487</v>
      </c>
      <c r="C117" s="14">
        <v>23520</v>
      </c>
      <c r="D117" s="14">
        <v>23591</v>
      </c>
      <c r="E117" s="14">
        <v>23621</v>
      </c>
      <c r="F117" s="14">
        <v>23683</v>
      </c>
      <c r="G117" s="14">
        <v>23732</v>
      </c>
      <c r="H117" s="14">
        <v>23785</v>
      </c>
      <c r="I117" s="14">
        <v>23840</v>
      </c>
      <c r="J117" s="14">
        <v>23894</v>
      </c>
      <c r="K117" s="14">
        <v>23966</v>
      </c>
      <c r="L117" s="14">
        <v>24019</v>
      </c>
      <c r="M117" s="14">
        <v>24067</v>
      </c>
      <c r="N117" s="14">
        <v>23767</v>
      </c>
      <c r="P117">
        <v>1979</v>
      </c>
      <c r="Q117" s="8">
        <f t="shared" si="14"/>
        <v>23532.666666666668</v>
      </c>
      <c r="R117" s="8">
        <f t="shared" si="15"/>
        <v>23678.666666666668</v>
      </c>
      <c r="S117" s="8">
        <f t="shared" si="16"/>
        <v>23839.666666666668</v>
      </c>
      <c r="T117" s="8">
        <f t="shared" si="17"/>
        <v>24017.333333333332</v>
      </c>
      <c r="U117" s="8"/>
      <c r="AC117" t="s">
        <v>468</v>
      </c>
      <c r="AD117" s="48">
        <v>129492.66666666701</v>
      </c>
    </row>
    <row r="118" spans="1:30">
      <c r="A118">
        <v>1980</v>
      </c>
      <c r="B118" s="14">
        <v>24107</v>
      </c>
      <c r="C118" s="14">
        <v>24144</v>
      </c>
      <c r="D118" s="14">
        <v>24194</v>
      </c>
      <c r="E118" s="14">
        <v>24233</v>
      </c>
      <c r="F118" s="14">
        <v>24270</v>
      </c>
      <c r="G118" s="14">
        <v>24318</v>
      </c>
      <c r="H118" s="14">
        <v>24374</v>
      </c>
      <c r="I118" s="14">
        <v>24420</v>
      </c>
      <c r="J118" s="14">
        <v>24468</v>
      </c>
      <c r="K118" s="14">
        <v>24519</v>
      </c>
      <c r="L118" s="14">
        <v>24560</v>
      </c>
      <c r="M118" s="14">
        <v>24597</v>
      </c>
      <c r="N118" s="14">
        <v>24350</v>
      </c>
      <c r="P118">
        <v>1980</v>
      </c>
      <c r="Q118" s="8">
        <f t="shared" si="14"/>
        <v>24148.333333333332</v>
      </c>
      <c r="R118" s="8">
        <f t="shared" si="15"/>
        <v>24273.666666666668</v>
      </c>
      <c r="S118" s="8">
        <f t="shared" si="16"/>
        <v>24420.666666666668</v>
      </c>
      <c r="T118" s="8">
        <f t="shared" si="17"/>
        <v>24558.666666666668</v>
      </c>
      <c r="U118" s="8"/>
      <c r="AC118" t="s">
        <v>469</v>
      </c>
      <c r="AD118" s="48">
        <v>130086.33333333299</v>
      </c>
    </row>
    <row r="119" spans="1:30">
      <c r="A119">
        <v>1981</v>
      </c>
      <c r="B119" s="14">
        <v>24625</v>
      </c>
      <c r="C119" s="14">
        <v>24651</v>
      </c>
      <c r="D119" s="14">
        <v>24686</v>
      </c>
      <c r="E119" s="14">
        <v>24723</v>
      </c>
      <c r="F119" s="14">
        <v>24762</v>
      </c>
      <c r="G119" s="14">
        <v>24816</v>
      </c>
      <c r="H119" s="14">
        <v>24866</v>
      </c>
      <c r="I119" s="14">
        <v>24912</v>
      </c>
      <c r="J119" s="14">
        <v>24963</v>
      </c>
      <c r="K119" s="14">
        <v>25021</v>
      </c>
      <c r="L119" s="14">
        <v>25065</v>
      </c>
      <c r="M119" s="14">
        <v>25109</v>
      </c>
      <c r="N119" s="14">
        <v>24850</v>
      </c>
      <c r="P119">
        <v>1981</v>
      </c>
      <c r="Q119" s="8">
        <f t="shared" si="14"/>
        <v>24654</v>
      </c>
      <c r="R119" s="8">
        <f t="shared" si="15"/>
        <v>24767</v>
      </c>
      <c r="S119" s="8">
        <f t="shared" si="16"/>
        <v>24913.666666666668</v>
      </c>
      <c r="T119" s="8">
        <f t="shared" si="17"/>
        <v>25065</v>
      </c>
      <c r="U119" s="8"/>
      <c r="AC119" t="s">
        <v>470</v>
      </c>
      <c r="AD119" s="48">
        <v>130681.33333333299</v>
      </c>
    </row>
    <row r="120" spans="1:30">
      <c r="A120">
        <v>1982</v>
      </c>
      <c r="B120" s="14">
        <v>25146</v>
      </c>
      <c r="C120" s="14">
        <v>25181</v>
      </c>
      <c r="D120" s="14">
        <v>25232</v>
      </c>
      <c r="E120" s="14">
        <v>25279</v>
      </c>
      <c r="F120" s="14">
        <v>25325</v>
      </c>
      <c r="G120" s="14">
        <v>25358</v>
      </c>
      <c r="H120" s="14">
        <v>25403</v>
      </c>
      <c r="I120" s="14">
        <v>25452</v>
      </c>
      <c r="J120" s="14">
        <v>25503</v>
      </c>
      <c r="K120" s="14">
        <v>25553</v>
      </c>
      <c r="L120" s="14">
        <v>25598</v>
      </c>
      <c r="M120" s="14">
        <v>25619</v>
      </c>
      <c r="N120" s="14">
        <v>25387</v>
      </c>
      <c r="P120">
        <v>1982</v>
      </c>
      <c r="Q120" s="8">
        <f t="shared" si="14"/>
        <v>25186.333333333332</v>
      </c>
      <c r="R120" s="8">
        <f t="shared" si="15"/>
        <v>25320.666666666668</v>
      </c>
      <c r="S120" s="8">
        <f t="shared" si="16"/>
        <v>25452.666666666668</v>
      </c>
      <c r="T120" s="8">
        <f t="shared" si="17"/>
        <v>25590</v>
      </c>
      <c r="U120" s="8"/>
      <c r="AC120" t="s">
        <v>471</v>
      </c>
      <c r="AD120" s="48">
        <v>131269</v>
      </c>
    </row>
    <row r="121" spans="1:30">
      <c r="A121">
        <v>1983</v>
      </c>
      <c r="B121" s="14">
        <v>25663</v>
      </c>
      <c r="C121" s="14">
        <v>25697</v>
      </c>
      <c r="D121" s="14">
        <v>25738</v>
      </c>
      <c r="E121" s="14">
        <v>25771</v>
      </c>
      <c r="F121" s="14">
        <v>25808</v>
      </c>
      <c r="G121" s="14">
        <v>25854</v>
      </c>
      <c r="H121" s="14">
        <v>25904</v>
      </c>
      <c r="I121" s="14">
        <v>25952</v>
      </c>
      <c r="J121" s="14">
        <v>26001</v>
      </c>
      <c r="K121" s="14">
        <v>26057</v>
      </c>
      <c r="L121" s="14">
        <v>26104</v>
      </c>
      <c r="M121" s="14">
        <v>26160</v>
      </c>
      <c r="N121" s="14">
        <v>25892</v>
      </c>
      <c r="P121">
        <v>1983</v>
      </c>
      <c r="Q121" s="8">
        <f t="shared" si="14"/>
        <v>25699.333333333332</v>
      </c>
      <c r="R121" s="8">
        <f t="shared" si="15"/>
        <v>25811</v>
      </c>
      <c r="S121" s="8">
        <f t="shared" si="16"/>
        <v>25952.333333333332</v>
      </c>
      <c r="T121" s="8">
        <f t="shared" si="17"/>
        <v>26107</v>
      </c>
      <c r="U121" s="8"/>
      <c r="AC121" t="s">
        <v>472</v>
      </c>
      <c r="AD121" s="48">
        <v>131974.33333333299</v>
      </c>
    </row>
    <row r="122" spans="1:30">
      <c r="A122">
        <v>1984</v>
      </c>
      <c r="B122" s="14">
        <v>26191</v>
      </c>
      <c r="C122" s="14">
        <v>26229</v>
      </c>
      <c r="D122" s="14">
        <v>26269</v>
      </c>
      <c r="E122" s="14">
        <v>26310</v>
      </c>
      <c r="F122" s="14">
        <v>26348</v>
      </c>
      <c r="G122" s="14">
        <v>26394</v>
      </c>
      <c r="H122" s="14">
        <v>26441</v>
      </c>
      <c r="I122" s="14">
        <v>26489</v>
      </c>
      <c r="J122" s="14">
        <v>26551</v>
      </c>
      <c r="K122" s="14">
        <v>26606</v>
      </c>
      <c r="L122" s="14">
        <v>26658</v>
      </c>
      <c r="M122" s="14">
        <v>26712</v>
      </c>
      <c r="N122" s="14">
        <v>26433</v>
      </c>
      <c r="P122">
        <v>1984</v>
      </c>
      <c r="Q122" s="8">
        <f t="shared" si="14"/>
        <v>26229.666666666668</v>
      </c>
      <c r="R122" s="8">
        <f t="shared" si="15"/>
        <v>26350.666666666668</v>
      </c>
      <c r="S122" s="8">
        <f t="shared" si="16"/>
        <v>26493.666666666668</v>
      </c>
      <c r="T122" s="8">
        <f t="shared" si="17"/>
        <v>26658.666666666668</v>
      </c>
      <c r="U122" s="8"/>
      <c r="AC122" t="s">
        <v>473</v>
      </c>
      <c r="AD122" s="48">
        <v>132583.66666666701</v>
      </c>
    </row>
    <row r="123" spans="1:30">
      <c r="A123">
        <v>1985</v>
      </c>
      <c r="B123" s="14">
        <v>26758</v>
      </c>
      <c r="C123" s="14">
        <v>26797</v>
      </c>
      <c r="D123" s="14">
        <v>26818</v>
      </c>
      <c r="E123" s="14">
        <v>26877</v>
      </c>
      <c r="F123" s="14">
        <v>26916</v>
      </c>
      <c r="G123" s="14">
        <v>26936</v>
      </c>
      <c r="H123" s="14">
        <v>27008</v>
      </c>
      <c r="I123" s="14">
        <v>27057</v>
      </c>
      <c r="J123" s="14">
        <v>27144</v>
      </c>
      <c r="K123" s="14">
        <v>27179</v>
      </c>
      <c r="L123" s="14">
        <v>27215</v>
      </c>
      <c r="M123" s="14">
        <v>27266</v>
      </c>
      <c r="N123" s="14">
        <v>26997</v>
      </c>
      <c r="P123">
        <v>1985</v>
      </c>
      <c r="Q123" s="8">
        <f t="shared" si="14"/>
        <v>26791</v>
      </c>
      <c r="R123" s="8">
        <f t="shared" si="15"/>
        <v>26909.666666666668</v>
      </c>
      <c r="S123" s="8">
        <f t="shared" si="16"/>
        <v>27069.666666666668</v>
      </c>
      <c r="T123" s="8">
        <f t="shared" si="17"/>
        <v>27220</v>
      </c>
      <c r="U123" s="8"/>
      <c r="AC123" t="s">
        <v>474</v>
      </c>
      <c r="AD123" s="48">
        <v>133188.66666666701</v>
      </c>
    </row>
    <row r="124" spans="1:30">
      <c r="A124">
        <v>1986</v>
      </c>
      <c r="B124" s="14">
        <v>27196</v>
      </c>
      <c r="C124" s="14">
        <v>27264</v>
      </c>
      <c r="D124" s="14">
        <v>27308</v>
      </c>
      <c r="E124" s="14">
        <v>27382</v>
      </c>
      <c r="F124" s="14">
        <v>27435</v>
      </c>
      <c r="G124" s="14">
        <v>27481</v>
      </c>
      <c r="H124" s="14">
        <v>27541</v>
      </c>
      <c r="I124" s="14">
        <v>27562</v>
      </c>
      <c r="J124" s="14">
        <v>27630</v>
      </c>
      <c r="K124" s="14">
        <v>27650</v>
      </c>
      <c r="L124" s="14">
        <v>27718</v>
      </c>
      <c r="M124" s="14">
        <v>27791</v>
      </c>
      <c r="N124" s="14">
        <v>27497</v>
      </c>
      <c r="P124">
        <v>1986</v>
      </c>
      <c r="Q124" s="8">
        <f t="shared" si="14"/>
        <v>27256</v>
      </c>
      <c r="R124" s="8">
        <f t="shared" si="15"/>
        <v>27432.666666666668</v>
      </c>
      <c r="S124" s="8">
        <f t="shared" si="16"/>
        <v>27577.666666666668</v>
      </c>
      <c r="T124" s="8">
        <f t="shared" si="17"/>
        <v>27719.666666666668</v>
      </c>
      <c r="U124" s="8"/>
      <c r="AC124" t="s">
        <v>475</v>
      </c>
      <c r="AD124" s="48">
        <v>133769.33333333299</v>
      </c>
    </row>
    <row r="125" spans="1:30">
      <c r="A125">
        <v>1987</v>
      </c>
      <c r="B125" s="14">
        <v>27859</v>
      </c>
      <c r="C125" s="14">
        <v>27875</v>
      </c>
      <c r="D125" s="14">
        <v>27950</v>
      </c>
      <c r="E125" s="14">
        <v>27982</v>
      </c>
      <c r="F125" s="14">
        <v>28043</v>
      </c>
      <c r="G125" s="14">
        <v>28098</v>
      </c>
      <c r="H125" s="14">
        <v>28158</v>
      </c>
      <c r="I125" s="14">
        <v>28191</v>
      </c>
      <c r="J125" s="14">
        <v>28224</v>
      </c>
      <c r="K125" s="14">
        <v>28257</v>
      </c>
      <c r="L125" s="14">
        <v>28302</v>
      </c>
      <c r="M125" s="14">
        <v>28362</v>
      </c>
      <c r="N125" s="14">
        <v>28108</v>
      </c>
      <c r="P125">
        <v>1987</v>
      </c>
      <c r="Q125" s="8">
        <f t="shared" si="14"/>
        <v>27894.666666666668</v>
      </c>
      <c r="R125" s="8">
        <f t="shared" si="15"/>
        <v>28041</v>
      </c>
      <c r="S125" s="8">
        <f t="shared" si="16"/>
        <v>28191</v>
      </c>
      <c r="T125" s="8">
        <f t="shared" si="17"/>
        <v>28307</v>
      </c>
      <c r="U125" s="8"/>
      <c r="AC125" t="s">
        <v>476</v>
      </c>
      <c r="AD125" s="48">
        <v>134378.33333333299</v>
      </c>
    </row>
    <row r="126" spans="1:30">
      <c r="A126">
        <v>1988</v>
      </c>
      <c r="B126" s="14">
        <v>28426</v>
      </c>
      <c r="C126" s="14">
        <v>28466</v>
      </c>
      <c r="D126" s="14">
        <v>28504</v>
      </c>
      <c r="E126" s="14">
        <v>28530</v>
      </c>
      <c r="F126" s="14">
        <v>28544</v>
      </c>
      <c r="G126" s="14">
        <v>28577</v>
      </c>
      <c r="H126" s="14">
        <v>28599</v>
      </c>
      <c r="I126" s="14">
        <v>28627</v>
      </c>
      <c r="J126" s="14">
        <v>28678</v>
      </c>
      <c r="K126" s="14">
        <v>28719</v>
      </c>
      <c r="L126" s="14">
        <v>28797</v>
      </c>
      <c r="M126" s="14">
        <v>28875</v>
      </c>
      <c r="N126" s="14">
        <v>28612</v>
      </c>
      <c r="P126">
        <v>1988</v>
      </c>
      <c r="Q126" s="8">
        <f t="shared" si="14"/>
        <v>28465.333333333332</v>
      </c>
      <c r="R126" s="8">
        <f t="shared" si="15"/>
        <v>28550.333333333332</v>
      </c>
      <c r="S126" s="8">
        <f t="shared" si="16"/>
        <v>28634.666666666668</v>
      </c>
      <c r="T126" s="8">
        <f t="shared" si="17"/>
        <v>28797</v>
      </c>
      <c r="U126" s="8"/>
      <c r="AC126" t="s">
        <v>477</v>
      </c>
      <c r="AD126" s="48">
        <v>134929</v>
      </c>
    </row>
    <row r="127" spans="1:30">
      <c r="A127">
        <v>1989</v>
      </c>
      <c r="B127" s="14">
        <v>28892</v>
      </c>
      <c r="C127" s="14">
        <v>28965</v>
      </c>
      <c r="D127" s="14">
        <v>29011</v>
      </c>
      <c r="E127" s="14">
        <v>29065</v>
      </c>
      <c r="F127" s="14">
        <v>29137</v>
      </c>
      <c r="G127" s="14">
        <v>29152</v>
      </c>
      <c r="H127" s="14">
        <v>29199</v>
      </c>
      <c r="I127" s="14">
        <v>29213</v>
      </c>
      <c r="J127" s="14">
        <v>29252</v>
      </c>
      <c r="K127" s="14">
        <v>29303</v>
      </c>
      <c r="L127" s="14">
        <v>29405</v>
      </c>
      <c r="M127" s="14">
        <v>29462</v>
      </c>
      <c r="N127" s="14">
        <v>29173</v>
      </c>
      <c r="P127">
        <v>1989</v>
      </c>
      <c r="Q127" s="8">
        <f t="shared" si="14"/>
        <v>28956</v>
      </c>
      <c r="R127" s="8">
        <f t="shared" si="15"/>
        <v>29118</v>
      </c>
      <c r="S127" s="8">
        <f t="shared" si="16"/>
        <v>29221.333333333332</v>
      </c>
      <c r="T127" s="8">
        <f t="shared" si="17"/>
        <v>29390</v>
      </c>
      <c r="U127" s="8"/>
      <c r="AC127" t="s">
        <v>478</v>
      </c>
      <c r="AD127" s="48">
        <v>135533</v>
      </c>
    </row>
    <row r="128" spans="1:30">
      <c r="A128">
        <v>1990</v>
      </c>
      <c r="B128" s="14">
        <v>29060</v>
      </c>
      <c r="C128" s="14">
        <v>29074</v>
      </c>
      <c r="D128" s="14">
        <v>29083</v>
      </c>
      <c r="E128" s="14">
        <v>29147</v>
      </c>
      <c r="F128" s="14">
        <v>29189</v>
      </c>
      <c r="G128" s="14">
        <v>29246</v>
      </c>
      <c r="H128" s="14">
        <v>29284</v>
      </c>
      <c r="I128" s="14">
        <v>29301</v>
      </c>
      <c r="J128" s="14">
        <v>29337</v>
      </c>
      <c r="K128" s="14">
        <v>29379</v>
      </c>
      <c r="L128" s="14">
        <v>29405</v>
      </c>
      <c r="M128" s="14">
        <v>29453</v>
      </c>
      <c r="N128" s="14">
        <v>29247</v>
      </c>
      <c r="P128">
        <v>1990</v>
      </c>
      <c r="Q128" s="8">
        <f t="shared" si="14"/>
        <v>29072.333333333332</v>
      </c>
      <c r="R128" s="8">
        <f t="shared" si="15"/>
        <v>29194</v>
      </c>
      <c r="S128" s="8">
        <f t="shared" si="16"/>
        <v>29307.333333333332</v>
      </c>
      <c r="T128" s="8">
        <f t="shared" si="17"/>
        <v>29412.333333333332</v>
      </c>
      <c r="U128" s="8"/>
      <c r="AC128" t="s">
        <v>479</v>
      </c>
      <c r="AD128" s="48">
        <v>136139.66666666701</v>
      </c>
    </row>
    <row r="129" spans="1:30">
      <c r="A129">
        <v>1991</v>
      </c>
      <c r="B129" s="14">
        <v>29508</v>
      </c>
      <c r="C129" s="14">
        <v>29561</v>
      </c>
      <c r="D129" s="14">
        <v>29587</v>
      </c>
      <c r="E129" s="14">
        <v>29596</v>
      </c>
      <c r="F129" s="14">
        <v>29633</v>
      </c>
      <c r="G129" s="14">
        <v>29659</v>
      </c>
      <c r="H129" s="14">
        <v>29729</v>
      </c>
      <c r="I129" s="14">
        <v>29762</v>
      </c>
      <c r="J129" s="14">
        <v>29781</v>
      </c>
      <c r="K129" s="14">
        <v>29834</v>
      </c>
      <c r="L129" s="14">
        <v>29859</v>
      </c>
      <c r="M129" s="14">
        <v>29893</v>
      </c>
      <c r="N129" s="14">
        <v>29700</v>
      </c>
      <c r="P129">
        <v>1991</v>
      </c>
      <c r="Q129" s="8">
        <f t="shared" si="14"/>
        <v>29552</v>
      </c>
      <c r="R129" s="8">
        <f t="shared" si="15"/>
        <v>29629.333333333332</v>
      </c>
      <c r="S129" s="8">
        <f t="shared" si="16"/>
        <v>29757.333333333332</v>
      </c>
      <c r="T129" s="8">
        <f t="shared" si="17"/>
        <v>29862</v>
      </c>
      <c r="U129" s="8"/>
      <c r="AC129" t="s">
        <v>480</v>
      </c>
      <c r="AD129" s="48">
        <v>136758</v>
      </c>
    </row>
    <row r="130" spans="1:30">
      <c r="A130">
        <v>1992</v>
      </c>
      <c r="B130" s="14">
        <v>29966</v>
      </c>
      <c r="C130" s="14">
        <v>29996</v>
      </c>
      <c r="D130" s="14">
        <v>30038</v>
      </c>
      <c r="E130" s="14">
        <v>30092</v>
      </c>
      <c r="F130" s="14">
        <v>30151</v>
      </c>
      <c r="G130" s="14">
        <v>30170</v>
      </c>
      <c r="H130" s="14">
        <v>30201</v>
      </c>
      <c r="I130" s="14">
        <v>30217</v>
      </c>
      <c r="J130" s="14">
        <v>30252</v>
      </c>
      <c r="K130" s="14">
        <v>30320</v>
      </c>
      <c r="L130" s="14">
        <v>30346</v>
      </c>
      <c r="M130" s="14">
        <v>30396</v>
      </c>
      <c r="N130" s="14">
        <v>30179</v>
      </c>
      <c r="P130">
        <v>1992</v>
      </c>
      <c r="Q130" s="8">
        <f t="shared" si="14"/>
        <v>30000</v>
      </c>
      <c r="R130" s="8">
        <f t="shared" si="15"/>
        <v>30137.666666666668</v>
      </c>
      <c r="S130" s="8">
        <f t="shared" si="16"/>
        <v>30223.333333333332</v>
      </c>
      <c r="T130" s="8">
        <f t="shared" si="17"/>
        <v>30354</v>
      </c>
      <c r="U130" s="8"/>
      <c r="AC130" t="s">
        <v>481</v>
      </c>
      <c r="AD130" s="48">
        <v>137314</v>
      </c>
    </row>
    <row r="131" spans="1:30">
      <c r="A131">
        <v>1993</v>
      </c>
      <c r="B131" s="14">
        <v>30449</v>
      </c>
      <c r="C131" s="14">
        <v>30487</v>
      </c>
      <c r="D131" s="14">
        <v>30554</v>
      </c>
      <c r="E131" s="14">
        <v>30567</v>
      </c>
      <c r="F131" s="14">
        <v>30606</v>
      </c>
      <c r="G131" s="14">
        <v>30625</v>
      </c>
      <c r="H131" s="14">
        <v>30649</v>
      </c>
      <c r="I131" s="14">
        <v>30684</v>
      </c>
      <c r="J131" s="14">
        <v>30716</v>
      </c>
      <c r="K131" s="14">
        <v>30745</v>
      </c>
      <c r="L131" s="14">
        <v>30741</v>
      </c>
      <c r="M131" s="14">
        <v>30784</v>
      </c>
      <c r="N131" s="14">
        <v>30634</v>
      </c>
      <c r="P131">
        <v>1993</v>
      </c>
      <c r="Q131" s="8">
        <f t="shared" si="14"/>
        <v>30496.666666666668</v>
      </c>
      <c r="R131" s="8">
        <f t="shared" si="15"/>
        <v>30599.333333333332</v>
      </c>
      <c r="S131" s="8">
        <f t="shared" si="16"/>
        <v>30683</v>
      </c>
      <c r="T131" s="8">
        <f t="shared" si="17"/>
        <v>30756.666666666668</v>
      </c>
      <c r="U131" s="8"/>
      <c r="AC131" t="s">
        <v>482</v>
      </c>
      <c r="AD131" s="48">
        <v>137877.66666666701</v>
      </c>
    </row>
    <row r="132" spans="1:30">
      <c r="A132">
        <v>1994</v>
      </c>
      <c r="B132" s="14">
        <v>30832</v>
      </c>
      <c r="C132" s="14">
        <v>30836</v>
      </c>
      <c r="D132" s="14">
        <v>30886</v>
      </c>
      <c r="E132" s="14">
        <v>30887</v>
      </c>
      <c r="F132" s="14">
        <v>30933</v>
      </c>
      <c r="G132" s="14">
        <v>30999</v>
      </c>
      <c r="H132" s="14">
        <v>31062</v>
      </c>
      <c r="I132" s="14">
        <v>31115</v>
      </c>
      <c r="J132" s="14">
        <v>31119</v>
      </c>
      <c r="K132" s="14">
        <v>31141</v>
      </c>
      <c r="L132" s="14">
        <v>31162</v>
      </c>
      <c r="M132" s="14">
        <v>31181</v>
      </c>
      <c r="N132" s="14">
        <v>31012</v>
      </c>
      <c r="P132">
        <v>1994</v>
      </c>
      <c r="Q132" s="8">
        <f t="shared" si="14"/>
        <v>30851.333333333332</v>
      </c>
      <c r="R132" s="8">
        <f t="shared" si="15"/>
        <v>30939.666666666668</v>
      </c>
      <c r="S132" s="8">
        <f t="shared" si="16"/>
        <v>31098.666666666668</v>
      </c>
      <c r="T132" s="8">
        <f t="shared" si="17"/>
        <v>31161.333333333332</v>
      </c>
      <c r="U132" s="8"/>
      <c r="AC132" t="s">
        <v>483</v>
      </c>
      <c r="AD132" s="48">
        <v>138447.33333333299</v>
      </c>
    </row>
    <row r="133" spans="1:30">
      <c r="A133">
        <v>1995</v>
      </c>
      <c r="B133" s="14">
        <v>31286</v>
      </c>
      <c r="C133" s="14">
        <v>31295</v>
      </c>
      <c r="D133" s="14">
        <v>31317</v>
      </c>
      <c r="E133" s="14">
        <v>31357</v>
      </c>
      <c r="F133" s="14">
        <v>31389</v>
      </c>
      <c r="G133" s="14">
        <v>31430</v>
      </c>
      <c r="H133" s="14">
        <v>31465</v>
      </c>
      <c r="I133" s="14">
        <v>31491</v>
      </c>
      <c r="J133" s="14">
        <v>31546</v>
      </c>
      <c r="K133" s="14">
        <v>31564</v>
      </c>
      <c r="L133" s="14">
        <v>31602</v>
      </c>
      <c r="M133" s="14">
        <v>31629</v>
      </c>
      <c r="N133" s="14">
        <v>31448</v>
      </c>
      <c r="P133">
        <v>1995</v>
      </c>
      <c r="Q133" s="8">
        <f t="shared" si="14"/>
        <v>31299.333333333332</v>
      </c>
      <c r="R133" s="8">
        <f t="shared" si="15"/>
        <v>31392</v>
      </c>
      <c r="S133" s="8">
        <f t="shared" si="16"/>
        <v>31500.666666666668</v>
      </c>
      <c r="T133" s="8">
        <f t="shared" si="17"/>
        <v>31598.333333333332</v>
      </c>
      <c r="U133" s="8"/>
      <c r="AC133" t="s">
        <v>484</v>
      </c>
      <c r="AD133" s="48">
        <v>139030.66666666701</v>
      </c>
    </row>
    <row r="134" spans="1:30">
      <c r="A134">
        <v>1996</v>
      </c>
      <c r="B134" s="14">
        <v>31705</v>
      </c>
      <c r="C134" s="14">
        <v>31680</v>
      </c>
      <c r="D134" s="14">
        <v>31664</v>
      </c>
      <c r="E134" s="14">
        <v>31644</v>
      </c>
      <c r="F134" s="14">
        <v>31674</v>
      </c>
      <c r="G134" s="14">
        <v>31699</v>
      </c>
      <c r="H134" s="14">
        <v>31723</v>
      </c>
      <c r="I134" s="14">
        <v>31769</v>
      </c>
      <c r="J134" s="14">
        <v>31813</v>
      </c>
      <c r="K134" s="14">
        <v>31865</v>
      </c>
      <c r="L134" s="14">
        <v>31878</v>
      </c>
      <c r="M134" s="14">
        <v>31902</v>
      </c>
      <c r="N134" s="14">
        <v>31751</v>
      </c>
      <c r="P134">
        <v>1996</v>
      </c>
      <c r="Q134" s="8">
        <f t="shared" si="14"/>
        <v>31683</v>
      </c>
      <c r="R134" s="8">
        <f t="shared" si="15"/>
        <v>31672.333333333332</v>
      </c>
      <c r="S134" s="8">
        <f t="shared" si="16"/>
        <v>31768.333333333332</v>
      </c>
      <c r="T134" s="8">
        <f t="shared" si="17"/>
        <v>31881.666666666668</v>
      </c>
      <c r="U134" s="8"/>
      <c r="AC134" t="s">
        <v>485</v>
      </c>
      <c r="AD134" s="48">
        <v>139622</v>
      </c>
    </row>
    <row r="135" spans="1:30">
      <c r="A135">
        <v>1997</v>
      </c>
      <c r="B135" s="14">
        <v>31967</v>
      </c>
      <c r="C135" s="14">
        <v>31931</v>
      </c>
      <c r="D135" s="14">
        <v>31915</v>
      </c>
      <c r="E135" s="14">
        <v>31891</v>
      </c>
      <c r="F135" s="14">
        <v>31898</v>
      </c>
      <c r="G135" s="14">
        <v>31945</v>
      </c>
      <c r="H135" s="14">
        <v>31974</v>
      </c>
      <c r="I135" s="14">
        <v>32028</v>
      </c>
      <c r="J135" s="14">
        <v>32068</v>
      </c>
      <c r="K135" s="14">
        <v>32108</v>
      </c>
      <c r="L135" s="14">
        <v>32074</v>
      </c>
      <c r="M135" s="14">
        <v>32071</v>
      </c>
      <c r="N135" s="14">
        <v>31989</v>
      </c>
      <c r="P135">
        <v>1997</v>
      </c>
      <c r="Q135" s="8">
        <f t="shared" si="14"/>
        <v>31937.666666666668</v>
      </c>
      <c r="R135" s="8">
        <f t="shared" si="15"/>
        <v>31911.333333333332</v>
      </c>
      <c r="S135" s="8">
        <f t="shared" si="16"/>
        <v>32023.333333333332</v>
      </c>
      <c r="T135" s="8">
        <f t="shared" si="17"/>
        <v>32084.333333333332</v>
      </c>
      <c r="U135" s="8"/>
      <c r="AC135" t="s">
        <v>486</v>
      </c>
      <c r="AD135" s="48">
        <v>140223.66666666701</v>
      </c>
    </row>
    <row r="136" spans="1:30">
      <c r="A136">
        <v>1998</v>
      </c>
      <c r="B136" s="14">
        <v>32177</v>
      </c>
      <c r="C136" s="14">
        <v>32156</v>
      </c>
      <c r="D136" s="14">
        <v>32151</v>
      </c>
      <c r="E136" s="14">
        <v>32178</v>
      </c>
      <c r="F136" s="14">
        <v>32149</v>
      </c>
      <c r="G136" s="14">
        <v>32203</v>
      </c>
      <c r="H136" s="14">
        <v>32273</v>
      </c>
      <c r="I136" s="14">
        <v>32287</v>
      </c>
      <c r="J136" s="14">
        <v>32338</v>
      </c>
      <c r="K136" s="14">
        <v>32382</v>
      </c>
      <c r="L136" s="14">
        <v>32280</v>
      </c>
      <c r="M136" s="14">
        <v>32275</v>
      </c>
      <c r="N136" s="14">
        <v>32237</v>
      </c>
      <c r="P136">
        <v>1998</v>
      </c>
      <c r="Q136" s="8">
        <f t="shared" si="14"/>
        <v>32161.333333333332</v>
      </c>
      <c r="R136" s="8">
        <f t="shared" si="15"/>
        <v>32176.666666666668</v>
      </c>
      <c r="S136" s="8">
        <f t="shared" si="16"/>
        <v>32299.333333333332</v>
      </c>
      <c r="T136" s="8">
        <f t="shared" si="17"/>
        <v>32312.333333333332</v>
      </c>
      <c r="U136" s="8"/>
      <c r="AC136" t="s">
        <v>487</v>
      </c>
      <c r="AD136" s="48">
        <v>140768.66666666701</v>
      </c>
    </row>
    <row r="137" spans="1:30">
      <c r="A137">
        <v>1999</v>
      </c>
      <c r="B137" s="14">
        <v>32377</v>
      </c>
      <c r="C137" s="14">
        <v>32356</v>
      </c>
      <c r="D137" s="14">
        <v>32372</v>
      </c>
      <c r="E137" s="14">
        <v>32419</v>
      </c>
      <c r="F137" s="14">
        <v>32432</v>
      </c>
      <c r="G137" s="14">
        <v>32480</v>
      </c>
      <c r="H137" s="14">
        <v>32527</v>
      </c>
      <c r="I137" s="14">
        <v>32545</v>
      </c>
      <c r="J137" s="14">
        <v>32619</v>
      </c>
      <c r="K137" s="14">
        <v>32581</v>
      </c>
      <c r="L137" s="14">
        <v>32560</v>
      </c>
      <c r="M137" s="14">
        <v>32538</v>
      </c>
      <c r="N137" s="14">
        <v>32484</v>
      </c>
      <c r="P137">
        <v>1999</v>
      </c>
      <c r="Q137" s="8">
        <f t="shared" si="14"/>
        <v>32368.333333333332</v>
      </c>
      <c r="R137" s="8">
        <f t="shared" si="15"/>
        <v>32443.666666666668</v>
      </c>
      <c r="S137" s="8">
        <f t="shared" si="16"/>
        <v>32563.666666666668</v>
      </c>
      <c r="T137" s="8">
        <f t="shared" si="17"/>
        <v>32559.666666666668</v>
      </c>
      <c r="U137" s="8"/>
      <c r="AC137" t="s">
        <v>488</v>
      </c>
      <c r="AD137" s="48">
        <v>141360</v>
      </c>
    </row>
    <row r="138" spans="1:30">
      <c r="A138">
        <v>2000</v>
      </c>
      <c r="B138" s="14">
        <v>33267</v>
      </c>
      <c r="C138" s="14">
        <v>33310</v>
      </c>
      <c r="D138" s="14">
        <v>33358</v>
      </c>
      <c r="E138" s="14">
        <v>33440</v>
      </c>
      <c r="F138" s="14">
        <v>33457</v>
      </c>
      <c r="G138" s="14">
        <v>33461</v>
      </c>
      <c r="H138" s="14">
        <v>33450</v>
      </c>
      <c r="I138" s="14">
        <v>33531</v>
      </c>
      <c r="J138" s="14">
        <v>33576</v>
      </c>
      <c r="K138" s="14">
        <v>33594</v>
      </c>
      <c r="L138" s="14">
        <v>33564</v>
      </c>
      <c r="M138" s="14">
        <v>33590</v>
      </c>
      <c r="N138" s="14">
        <v>33466</v>
      </c>
      <c r="P138">
        <v>2000</v>
      </c>
      <c r="Q138" s="8">
        <f t="shared" si="14"/>
        <v>33311.666666666664</v>
      </c>
      <c r="R138" s="8">
        <f t="shared" si="15"/>
        <v>33452.666666666664</v>
      </c>
      <c r="S138" s="8">
        <f t="shared" si="16"/>
        <v>33519</v>
      </c>
      <c r="T138" s="8">
        <f t="shared" si="17"/>
        <v>33582.666666666664</v>
      </c>
      <c r="U138" s="8"/>
      <c r="AC138" t="s">
        <v>489</v>
      </c>
      <c r="AD138" s="48">
        <v>142037.33333333299</v>
      </c>
    </row>
    <row r="139" spans="1:30">
      <c r="A139">
        <v>2001</v>
      </c>
      <c r="B139" s="14">
        <v>33578</v>
      </c>
      <c r="C139" s="14">
        <v>33581</v>
      </c>
      <c r="D139" s="14">
        <v>33646</v>
      </c>
      <c r="E139" s="14">
        <v>33636</v>
      </c>
      <c r="F139" s="14">
        <v>33676</v>
      </c>
      <c r="G139" s="14">
        <v>33672</v>
      </c>
      <c r="H139" s="14">
        <v>33631</v>
      </c>
      <c r="I139" s="14">
        <v>33644</v>
      </c>
      <c r="J139" s="14">
        <v>33677</v>
      </c>
      <c r="K139" s="14">
        <v>33741</v>
      </c>
      <c r="L139" s="14">
        <v>33757</v>
      </c>
      <c r="M139" s="14">
        <v>33823</v>
      </c>
      <c r="N139" s="14">
        <v>33672</v>
      </c>
      <c r="P139">
        <v>2001</v>
      </c>
      <c r="Q139" s="8">
        <f t="shared" si="14"/>
        <v>33601.666666666664</v>
      </c>
      <c r="R139" s="8">
        <f t="shared" si="15"/>
        <v>33661.333333333336</v>
      </c>
      <c r="S139" s="8">
        <f t="shared" si="16"/>
        <v>33650.666666666664</v>
      </c>
      <c r="T139" s="8">
        <f t="shared" si="17"/>
        <v>33773.666666666664</v>
      </c>
      <c r="U139" s="8"/>
      <c r="AC139" t="s">
        <v>490</v>
      </c>
      <c r="AD139" s="48">
        <v>142614</v>
      </c>
    </row>
    <row r="140" spans="1:30">
      <c r="A140">
        <v>2002</v>
      </c>
      <c r="B140" s="14">
        <v>33808</v>
      </c>
      <c r="C140" s="14">
        <v>33753</v>
      </c>
      <c r="D140" s="14">
        <v>33737</v>
      </c>
      <c r="E140" s="14">
        <v>33746</v>
      </c>
      <c r="F140" s="14">
        <v>33746</v>
      </c>
      <c r="G140" s="14">
        <v>33775</v>
      </c>
      <c r="H140" s="14">
        <v>33761</v>
      </c>
      <c r="I140" s="14">
        <v>33763</v>
      </c>
      <c r="J140" s="14">
        <v>33803</v>
      </c>
      <c r="K140" s="14">
        <v>33880</v>
      </c>
      <c r="L140" s="14">
        <v>33918</v>
      </c>
      <c r="M140" s="14">
        <v>34004</v>
      </c>
      <c r="N140" s="14">
        <v>33808</v>
      </c>
      <c r="P140">
        <v>2002</v>
      </c>
      <c r="Q140" s="8">
        <f t="shared" si="14"/>
        <v>33766</v>
      </c>
      <c r="R140" s="8">
        <f t="shared" si="15"/>
        <v>33755.666666666664</v>
      </c>
      <c r="S140" s="8">
        <f t="shared" si="16"/>
        <v>33775.666666666664</v>
      </c>
      <c r="T140" s="8">
        <f t="shared" si="17"/>
        <v>33934</v>
      </c>
      <c r="U140" s="8"/>
      <c r="AC140" t="s">
        <v>491</v>
      </c>
      <c r="AD140" s="48">
        <v>143142</v>
      </c>
    </row>
    <row r="141" spans="1:30">
      <c r="A141">
        <v>2003</v>
      </c>
      <c r="B141" s="14">
        <v>34121</v>
      </c>
      <c r="C141" s="14">
        <v>34115</v>
      </c>
      <c r="D141" s="14">
        <v>34142</v>
      </c>
      <c r="E141" s="14">
        <v>34142</v>
      </c>
      <c r="F141" s="14">
        <v>34188</v>
      </c>
      <c r="G141" s="14">
        <v>34233</v>
      </c>
      <c r="H141" s="14">
        <v>34249</v>
      </c>
      <c r="I141" s="14">
        <v>34293</v>
      </c>
      <c r="J141" s="14">
        <v>34325</v>
      </c>
      <c r="K141" s="14">
        <v>34386</v>
      </c>
      <c r="L141" s="14">
        <v>34416</v>
      </c>
      <c r="M141" s="14">
        <v>34432</v>
      </c>
      <c r="N141" s="14">
        <v>34253</v>
      </c>
      <c r="P141">
        <v>2003</v>
      </c>
      <c r="Q141" s="8">
        <f t="shared" si="14"/>
        <v>34126</v>
      </c>
      <c r="R141" s="8">
        <f t="shared" si="15"/>
        <v>34187.666666666664</v>
      </c>
      <c r="S141" s="8">
        <f t="shared" si="16"/>
        <v>34289</v>
      </c>
      <c r="T141" s="8">
        <f t="shared" si="17"/>
        <v>34411.333333333336</v>
      </c>
      <c r="U141" s="8"/>
      <c r="AC141" t="s">
        <v>492</v>
      </c>
      <c r="AD141" s="48">
        <v>143690</v>
      </c>
    </row>
    <row r="142" spans="1:30">
      <c r="A142">
        <v>2004</v>
      </c>
      <c r="B142" s="14">
        <v>34451</v>
      </c>
      <c r="C142" s="14">
        <v>34465</v>
      </c>
      <c r="D142" s="14">
        <v>34475</v>
      </c>
      <c r="E142" s="14">
        <v>34499</v>
      </c>
      <c r="F142" s="14">
        <v>34546</v>
      </c>
      <c r="G142" s="14">
        <v>34572</v>
      </c>
      <c r="H142" s="14">
        <v>34617</v>
      </c>
      <c r="I142" s="14">
        <v>34654</v>
      </c>
      <c r="J142" s="14">
        <v>34698</v>
      </c>
      <c r="K142" s="14">
        <v>34758</v>
      </c>
      <c r="L142" s="14">
        <v>34774</v>
      </c>
      <c r="M142" s="14">
        <v>34796</v>
      </c>
      <c r="N142" s="14">
        <v>34609</v>
      </c>
      <c r="P142">
        <v>2004</v>
      </c>
      <c r="Q142" s="8">
        <f t="shared" si="14"/>
        <v>34463.666666666664</v>
      </c>
      <c r="R142" s="8">
        <f t="shared" si="15"/>
        <v>34539</v>
      </c>
      <c r="S142" s="8">
        <f t="shared" si="16"/>
        <v>34656.333333333336</v>
      </c>
      <c r="T142" s="8">
        <f t="shared" si="17"/>
        <v>34776</v>
      </c>
      <c r="U142" s="8"/>
      <c r="AC142" t="s">
        <v>493</v>
      </c>
      <c r="AD142" s="48">
        <v>144135</v>
      </c>
    </row>
    <row r="143" spans="1:30">
      <c r="A143">
        <v>2005</v>
      </c>
      <c r="B143" s="14">
        <v>34888</v>
      </c>
      <c r="C143" s="14">
        <v>34933</v>
      </c>
      <c r="D143" s="14">
        <v>34955</v>
      </c>
      <c r="E143" s="14">
        <v>34982</v>
      </c>
      <c r="F143" s="14">
        <v>35014</v>
      </c>
      <c r="G143" s="14">
        <v>35033</v>
      </c>
      <c r="H143" s="14">
        <v>35084</v>
      </c>
      <c r="I143" s="14">
        <v>35149</v>
      </c>
      <c r="J143" s="14">
        <v>35168</v>
      </c>
      <c r="K143" s="14">
        <v>35206</v>
      </c>
      <c r="L143" s="14">
        <v>35201</v>
      </c>
      <c r="M143" s="14">
        <v>35208</v>
      </c>
      <c r="N143" s="14">
        <v>35068</v>
      </c>
      <c r="P143">
        <v>2005</v>
      </c>
      <c r="Q143" s="8">
        <f t="shared" si="14"/>
        <v>34925.333333333336</v>
      </c>
      <c r="R143" s="8">
        <f t="shared" si="15"/>
        <v>35009.666666666664</v>
      </c>
      <c r="S143" s="8">
        <f t="shared" si="16"/>
        <v>35133.666666666664</v>
      </c>
      <c r="T143" s="8">
        <f t="shared" si="17"/>
        <v>35205</v>
      </c>
      <c r="U143" s="8"/>
      <c r="AC143" t="s">
        <v>494</v>
      </c>
      <c r="AD143" s="48">
        <v>144625</v>
      </c>
    </row>
    <row r="144" spans="1:30">
      <c r="A144">
        <v>2006</v>
      </c>
      <c r="B144" s="14">
        <v>35362</v>
      </c>
      <c r="C144" s="14">
        <v>35395</v>
      </c>
      <c r="D144" s="14">
        <v>35461</v>
      </c>
      <c r="E144" s="14">
        <v>35509</v>
      </c>
      <c r="F144" s="14">
        <v>35554</v>
      </c>
      <c r="G144" s="14">
        <v>35607</v>
      </c>
      <c r="H144" s="14">
        <v>35625</v>
      </c>
      <c r="I144" s="14">
        <v>35671</v>
      </c>
      <c r="J144" s="14">
        <v>35733</v>
      </c>
      <c r="K144" s="14">
        <v>35797</v>
      </c>
      <c r="L144" s="14">
        <v>35804</v>
      </c>
      <c r="M144" s="14">
        <v>35841</v>
      </c>
      <c r="N144" s="14">
        <v>35613</v>
      </c>
      <c r="P144">
        <v>2006</v>
      </c>
      <c r="Q144" s="8">
        <f t="shared" ref="Q144:Q149" si="18">AVERAGE(B144:D144)</f>
        <v>35406</v>
      </c>
      <c r="R144" s="8">
        <f t="shared" ref="R144:R149" si="19">AVERAGE(E144:G144)</f>
        <v>35556.666666666664</v>
      </c>
      <c r="S144" s="8">
        <f t="shared" ref="S144:S148" si="20">AVERAGE(H144:J144)</f>
        <v>35676.333333333336</v>
      </c>
      <c r="T144" s="8">
        <f t="shared" ref="T144:T149" si="21">AVERAGE(K144:M144)</f>
        <v>35814</v>
      </c>
      <c r="U144" s="8"/>
      <c r="AC144" t="s">
        <v>495</v>
      </c>
      <c r="AD144" s="48">
        <v>145070.33333333299</v>
      </c>
    </row>
    <row r="145" spans="1:30">
      <c r="A145">
        <v>2007</v>
      </c>
      <c r="B145" s="14">
        <v>35946</v>
      </c>
      <c r="C145" s="14">
        <v>35956</v>
      </c>
      <c r="D145" s="14">
        <v>36013</v>
      </c>
      <c r="E145" s="14">
        <v>36048</v>
      </c>
      <c r="F145" s="14">
        <v>36133</v>
      </c>
      <c r="G145" s="14">
        <v>36207</v>
      </c>
      <c r="H145" s="14">
        <v>36234</v>
      </c>
      <c r="I145" s="14">
        <v>36290</v>
      </c>
      <c r="J145" s="14">
        <v>36351</v>
      </c>
      <c r="K145" s="14">
        <v>36444</v>
      </c>
      <c r="L145" s="14">
        <v>36511</v>
      </c>
      <c r="M145" s="14">
        <v>36603</v>
      </c>
      <c r="N145" s="14">
        <v>36228</v>
      </c>
      <c r="P145">
        <v>2007</v>
      </c>
      <c r="Q145" s="8">
        <f t="shared" si="18"/>
        <v>35971.666666666664</v>
      </c>
      <c r="R145" s="8">
        <f t="shared" si="19"/>
        <v>36129.333333333336</v>
      </c>
      <c r="S145" s="8">
        <f t="shared" si="20"/>
        <v>36291.666666666664</v>
      </c>
      <c r="T145" s="8">
        <f t="shared" si="21"/>
        <v>36519.333333333336</v>
      </c>
      <c r="AC145" t="s">
        <v>496</v>
      </c>
      <c r="AD145" s="48">
        <v>145499</v>
      </c>
    </row>
    <row r="146" spans="1:30">
      <c r="A146">
        <v>2008</v>
      </c>
      <c r="B146" s="14">
        <v>36810</v>
      </c>
      <c r="C146" s="14">
        <v>36866</v>
      </c>
      <c r="D146" s="14">
        <v>36925</v>
      </c>
      <c r="E146" s="14">
        <v>37002</v>
      </c>
      <c r="F146" s="14">
        <v>37054</v>
      </c>
      <c r="G146" s="14">
        <v>37110</v>
      </c>
      <c r="H146" s="14">
        <v>37165</v>
      </c>
      <c r="I146" s="15">
        <v>37247</v>
      </c>
      <c r="J146" s="15">
        <v>37318</v>
      </c>
      <c r="K146" s="15">
        <v>37437</v>
      </c>
      <c r="L146" s="15">
        <v>37481</v>
      </c>
      <c r="M146" s="15">
        <v>37522</v>
      </c>
      <c r="N146" s="15">
        <v>37161</v>
      </c>
      <c r="P146">
        <v>2008</v>
      </c>
      <c r="Q146" s="8">
        <f t="shared" si="18"/>
        <v>36867</v>
      </c>
      <c r="R146" s="8">
        <f t="shared" si="19"/>
        <v>37055.333333333336</v>
      </c>
      <c r="S146" s="8">
        <f t="shared" si="20"/>
        <v>37243.333333333336</v>
      </c>
      <c r="T146" s="8">
        <f t="shared" si="21"/>
        <v>37480</v>
      </c>
      <c r="AC146" t="s">
        <v>497</v>
      </c>
      <c r="AD146" s="48">
        <v>145925.33333333299</v>
      </c>
    </row>
    <row r="147" spans="1:30">
      <c r="A147">
        <v>2009</v>
      </c>
      <c r="B147" s="84">
        <v>37677</v>
      </c>
      <c r="C147" s="84">
        <v>37709</v>
      </c>
      <c r="D147" s="84">
        <v>37782</v>
      </c>
      <c r="E147" s="84">
        <v>37861</v>
      </c>
      <c r="F147" s="84">
        <v>37905</v>
      </c>
      <c r="G147" s="84">
        <v>37967</v>
      </c>
      <c r="H147" s="14">
        <v>37979</v>
      </c>
      <c r="I147" s="14">
        <v>38059</v>
      </c>
      <c r="J147" s="14">
        <v>38143</v>
      </c>
      <c r="K147" s="14">
        <v>38232</v>
      </c>
      <c r="L147" s="104">
        <v>38297</v>
      </c>
      <c r="M147" s="104">
        <v>38362</v>
      </c>
      <c r="N147" s="104">
        <v>37998</v>
      </c>
      <c r="P147">
        <v>2009</v>
      </c>
      <c r="Q147" s="8">
        <f t="shared" si="18"/>
        <v>37722.666666666664</v>
      </c>
      <c r="R147" s="8">
        <f t="shared" si="19"/>
        <v>37911</v>
      </c>
      <c r="S147" s="8">
        <f t="shared" si="20"/>
        <v>38060.333333333336</v>
      </c>
      <c r="T147" s="8">
        <f t="shared" si="21"/>
        <v>38297</v>
      </c>
      <c r="AC147" t="s">
        <v>498</v>
      </c>
      <c r="AD147" s="48">
        <v>146310.66666666701</v>
      </c>
    </row>
    <row r="148" spans="1:30">
      <c r="A148">
        <v>2010</v>
      </c>
      <c r="B148" s="104">
        <v>38401</v>
      </c>
      <c r="C148" s="104">
        <v>38444</v>
      </c>
      <c r="D148" s="104">
        <v>38499</v>
      </c>
      <c r="E148" s="104">
        <v>38573</v>
      </c>
      <c r="F148" s="104">
        <v>38588</v>
      </c>
      <c r="G148" s="104">
        <v>38668</v>
      </c>
      <c r="H148" s="104">
        <v>38708</v>
      </c>
      <c r="I148" s="104">
        <v>38791</v>
      </c>
      <c r="J148" s="104">
        <v>38877</v>
      </c>
      <c r="K148" s="104">
        <v>38906</v>
      </c>
      <c r="L148" s="104">
        <v>38973</v>
      </c>
      <c r="M148" s="104">
        <v>39045</v>
      </c>
      <c r="N148" s="104">
        <v>38706</v>
      </c>
      <c r="P148" s="104">
        <v>2010</v>
      </c>
      <c r="Q148" s="8">
        <f t="shared" si="18"/>
        <v>38448</v>
      </c>
      <c r="R148" s="8">
        <f t="shared" si="19"/>
        <v>38609.666666666664</v>
      </c>
      <c r="S148" s="8">
        <f t="shared" si="20"/>
        <v>38792</v>
      </c>
      <c r="T148" s="8">
        <f t="shared" si="21"/>
        <v>38974.666666666664</v>
      </c>
      <c r="AC148" t="s">
        <v>499</v>
      </c>
      <c r="AD148" s="48">
        <v>146699.33333333299</v>
      </c>
    </row>
    <row r="149" spans="1:30">
      <c r="A149">
        <v>2011</v>
      </c>
      <c r="B149" s="104">
        <v>39383</v>
      </c>
      <c r="C149" s="104">
        <v>39402</v>
      </c>
      <c r="D149" s="104">
        <v>39450</v>
      </c>
      <c r="E149" s="104">
        <v>39478</v>
      </c>
      <c r="F149" s="104">
        <v>39488</v>
      </c>
      <c r="G149" s="104">
        <v>39575</v>
      </c>
      <c r="H149" s="104">
        <v>39635</v>
      </c>
      <c r="I149" s="104">
        <v>39778</v>
      </c>
      <c r="J149" s="104">
        <v>39937</v>
      </c>
      <c r="K149">
        <v>40045</v>
      </c>
      <c r="L149">
        <v>40208</v>
      </c>
      <c r="M149">
        <v>40364</v>
      </c>
      <c r="N149">
        <v>39729</v>
      </c>
      <c r="P149">
        <v>2011</v>
      </c>
      <c r="Q149" s="8">
        <f t="shared" si="18"/>
        <v>39411.666666666664</v>
      </c>
      <c r="R149" s="8">
        <f t="shared" si="19"/>
        <v>39513.666666666664</v>
      </c>
      <c r="S149" s="8">
        <f>AVERAGE(H149:J149)</f>
        <v>39783.333333333336</v>
      </c>
      <c r="T149" s="8">
        <f t="shared" si="21"/>
        <v>40205.666666666664</v>
      </c>
      <c r="AC149" t="s">
        <v>500</v>
      </c>
      <c r="AD149" s="48">
        <v>147069</v>
      </c>
    </row>
    <row r="150" spans="1:30">
      <c r="AC150" t="s">
        <v>501</v>
      </c>
      <c r="AD150" s="48">
        <v>147456</v>
      </c>
    </row>
    <row r="151" spans="1:30">
      <c r="AC151" t="s">
        <v>502</v>
      </c>
      <c r="AD151" s="48">
        <v>147805.66666666701</v>
      </c>
    </row>
    <row r="152" spans="1:30">
      <c r="AC152" t="s">
        <v>503</v>
      </c>
      <c r="AD152" s="48">
        <v>148146.33333333299</v>
      </c>
    </row>
    <row r="153" spans="1:30">
      <c r="AC153" t="s">
        <v>504</v>
      </c>
      <c r="AD153" s="48">
        <v>148497</v>
      </c>
    </row>
    <row r="154" spans="1:30">
      <c r="AC154" t="s">
        <v>505</v>
      </c>
      <c r="AD154" s="48">
        <v>148843.33333333299</v>
      </c>
    </row>
    <row r="155" spans="1:30">
      <c r="AC155" t="s">
        <v>506</v>
      </c>
      <c r="AD155" s="48">
        <v>149449</v>
      </c>
    </row>
    <row r="156" spans="1:30">
      <c r="AC156" t="s">
        <v>507</v>
      </c>
      <c r="AD156" s="48">
        <v>149774.66666666701</v>
      </c>
    </row>
    <row r="157" spans="1:30">
      <c r="AC157" t="s">
        <v>508</v>
      </c>
      <c r="AD157" s="48">
        <v>150101.66666666701</v>
      </c>
    </row>
    <row r="158" spans="1:30">
      <c r="AC158" t="s">
        <v>509</v>
      </c>
      <c r="AD158" s="48">
        <v>150473.66666666701</v>
      </c>
    </row>
    <row r="159" spans="1:30">
      <c r="AC159" t="s">
        <v>510</v>
      </c>
      <c r="AD159" s="48">
        <v>150731.33333333299</v>
      </c>
    </row>
    <row r="160" spans="1:30">
      <c r="AC160" t="s">
        <v>511</v>
      </c>
      <c r="AD160" s="48">
        <v>151036.66666666701</v>
      </c>
    </row>
    <row r="161" spans="29:30">
      <c r="AC161" t="s">
        <v>512</v>
      </c>
      <c r="AD161" s="48">
        <v>151343.66666666701</v>
      </c>
    </row>
    <row r="162" spans="29:30">
      <c r="AC162" t="s">
        <v>513</v>
      </c>
      <c r="AD162" s="48">
        <v>151720.66666666701</v>
      </c>
    </row>
    <row r="163" spans="29:30">
      <c r="AC163" t="s">
        <v>514</v>
      </c>
      <c r="AD163" s="48">
        <v>152569.33333333299</v>
      </c>
    </row>
    <row r="164" spans="29:30">
      <c r="AC164" t="s">
        <v>515</v>
      </c>
      <c r="AD164" s="48">
        <v>152888</v>
      </c>
    </row>
    <row r="165" spans="29:30">
      <c r="AC165" t="s">
        <v>516</v>
      </c>
      <c r="AD165" s="48">
        <v>153258</v>
      </c>
    </row>
    <row r="166" spans="29:30">
      <c r="AC166" t="s">
        <v>517</v>
      </c>
      <c r="AD166" s="48">
        <v>153645.66666666701</v>
      </c>
    </row>
    <row r="167" spans="29:30">
      <c r="AC167" t="s">
        <v>518</v>
      </c>
      <c r="AD167" s="48">
        <v>154106.66666666701</v>
      </c>
    </row>
    <row r="168" spans="29:30">
      <c r="AC168" t="s">
        <v>519</v>
      </c>
      <c r="AD168" s="48">
        <v>154485.66666666701</v>
      </c>
    </row>
    <row r="169" spans="29:30">
      <c r="AC169" t="s">
        <v>520</v>
      </c>
      <c r="AD169" s="48">
        <v>154825</v>
      </c>
    </row>
    <row r="170" spans="29:30">
      <c r="AC170" t="s">
        <v>521</v>
      </c>
      <c r="AD170" s="48">
        <v>155160</v>
      </c>
    </row>
    <row r="171" spans="29:30">
      <c r="AC171" t="s">
        <v>522</v>
      </c>
      <c r="AD171" s="48">
        <v>155502</v>
      </c>
    </row>
    <row r="172" spans="29:30">
      <c r="AC172" t="s">
        <v>523</v>
      </c>
      <c r="AD172" s="48">
        <v>155839</v>
      </c>
    </row>
    <row r="173" spans="29:30">
      <c r="AC173" t="s">
        <v>524</v>
      </c>
      <c r="AD173" s="48">
        <v>156205.66666666701</v>
      </c>
    </row>
    <row r="174" spans="29:30">
      <c r="AC174" t="s">
        <v>525</v>
      </c>
      <c r="AD174" s="48">
        <v>156456.33333333299</v>
      </c>
    </row>
    <row r="175" spans="29:30">
      <c r="AC175" t="s">
        <v>526</v>
      </c>
      <c r="AD175" s="48">
        <v>156816.66666666701</v>
      </c>
    </row>
    <row r="176" spans="29:30">
      <c r="AC176" t="s">
        <v>527</v>
      </c>
      <c r="AD176" s="48">
        <v>157060</v>
      </c>
    </row>
    <row r="177" spans="29:30">
      <c r="AC177" t="s">
        <v>528</v>
      </c>
      <c r="AD177" s="48">
        <v>157381</v>
      </c>
    </row>
    <row r="178" spans="29:30">
      <c r="AC178" t="s">
        <v>529</v>
      </c>
      <c r="AD178" s="48">
        <v>157627.66666666701</v>
      </c>
    </row>
    <row r="179" spans="29:30">
      <c r="AC179" t="s">
        <v>530</v>
      </c>
      <c r="AD179" s="48">
        <v>159447.33333333299</v>
      </c>
    </row>
    <row r="180" spans="29:30">
      <c r="AC180" t="s">
        <v>531</v>
      </c>
      <c r="AD180" s="48">
        <v>159722.33333333299</v>
      </c>
    </row>
    <row r="181" spans="29:30">
      <c r="AC181" t="s">
        <v>532</v>
      </c>
      <c r="AD181" s="48">
        <v>160045.33333333299</v>
      </c>
    </row>
    <row r="182" spans="29:30">
      <c r="AC182" t="s">
        <v>533</v>
      </c>
      <c r="AD182" s="48">
        <v>160454</v>
      </c>
    </row>
    <row r="183" spans="29:30">
      <c r="AC183" t="s">
        <v>534</v>
      </c>
      <c r="AD183" s="48">
        <v>160719.66666666701</v>
      </c>
    </row>
    <row r="184" spans="29:30">
      <c r="AC184" t="s">
        <v>535</v>
      </c>
      <c r="AD184" s="48">
        <v>161026.33333333299</v>
      </c>
    </row>
    <row r="185" spans="29:30">
      <c r="AC185" t="s">
        <v>536</v>
      </c>
      <c r="AD185" s="48">
        <v>161364</v>
      </c>
    </row>
    <row r="186" spans="29:30">
      <c r="AC186" t="s">
        <v>537</v>
      </c>
      <c r="AD186" s="48">
        <v>161788.66666666701</v>
      </c>
    </row>
    <row r="187" spans="29:30">
      <c r="AC187" t="s">
        <v>538</v>
      </c>
      <c r="AD187" s="48">
        <v>162074.66666666701</v>
      </c>
    </row>
    <row r="188" spans="29:30">
      <c r="AC188" t="s">
        <v>539</v>
      </c>
      <c r="AD188" s="48">
        <v>162369</v>
      </c>
    </row>
    <row r="189" spans="29:30">
      <c r="AC189" t="s">
        <v>540</v>
      </c>
      <c r="AD189" s="48">
        <v>162801</v>
      </c>
    </row>
    <row r="190" spans="29:30">
      <c r="AC190" t="s">
        <v>541</v>
      </c>
      <c r="AD190" s="48">
        <v>163261.66666666701</v>
      </c>
    </row>
    <row r="191" spans="29:30">
      <c r="AC191" t="s">
        <v>542</v>
      </c>
      <c r="AD191" s="48">
        <v>163609.33333333299</v>
      </c>
    </row>
    <row r="192" spans="29:30">
      <c r="AC192" t="s">
        <v>543</v>
      </c>
      <c r="AD192" s="48">
        <v>163956</v>
      </c>
    </row>
    <row r="193" spans="29:30">
      <c r="AC193" t="s">
        <v>544</v>
      </c>
      <c r="AD193" s="48">
        <v>164385</v>
      </c>
    </row>
    <row r="194" spans="29:30">
      <c r="AC194" t="s">
        <v>545</v>
      </c>
      <c r="AD194" s="48">
        <v>164864.33333333299</v>
      </c>
    </row>
    <row r="195" spans="29:30">
      <c r="AC195" t="s">
        <v>546</v>
      </c>
      <c r="AD195" s="48">
        <v>165234</v>
      </c>
    </row>
    <row r="196" spans="29:30">
      <c r="AC196" t="s">
        <v>547</v>
      </c>
      <c r="AD196" s="48">
        <v>165582.33333333299</v>
      </c>
    </row>
    <row r="197" spans="29:30">
      <c r="AC197" t="s">
        <v>548</v>
      </c>
      <c r="AD197" s="48">
        <v>165951.33333333299</v>
      </c>
    </row>
    <row r="198" spans="29:30">
      <c r="AC198" t="s">
        <v>549</v>
      </c>
      <c r="AD198" s="48">
        <v>166439.33333333299</v>
      </c>
    </row>
    <row r="199" spans="29:30">
      <c r="AC199" t="s">
        <v>550</v>
      </c>
      <c r="AD199" s="48">
        <v>166582.66666666701</v>
      </c>
    </row>
    <row r="200" spans="29:30">
      <c r="AC200" t="s">
        <v>551</v>
      </c>
      <c r="AD200" s="48">
        <v>166903.66666666701</v>
      </c>
    </row>
    <row r="201" spans="29:30">
      <c r="AC201" t="s">
        <v>552</v>
      </c>
      <c r="AD201" s="48">
        <v>167306.33333333299</v>
      </c>
    </row>
    <row r="202" spans="29:30">
      <c r="AC202" t="s">
        <v>553</v>
      </c>
      <c r="AD202" s="48">
        <v>167753.33333333299</v>
      </c>
    </row>
    <row r="203" spans="29:30">
      <c r="AC203" t="s">
        <v>554</v>
      </c>
      <c r="AD203" s="48">
        <v>168093</v>
      </c>
    </row>
    <row r="204" spans="29:30">
      <c r="AC204" t="s">
        <v>555</v>
      </c>
      <c r="AD204" s="48">
        <v>168607</v>
      </c>
    </row>
    <row r="205" spans="29:30">
      <c r="AC205" t="s">
        <v>556</v>
      </c>
      <c r="AD205" s="48">
        <v>169081.33333333299</v>
      </c>
    </row>
    <row r="206" spans="29:30">
      <c r="AC206" t="s">
        <v>557</v>
      </c>
      <c r="AD206" s="48">
        <v>169575.66666666701</v>
      </c>
    </row>
    <row r="207" spans="29:30">
      <c r="AC207" t="s">
        <v>558</v>
      </c>
      <c r="AD207" s="48">
        <v>170458</v>
      </c>
    </row>
    <row r="208" spans="29:30">
      <c r="AC208" t="s">
        <v>559</v>
      </c>
      <c r="AD208" s="48">
        <v>170924</v>
      </c>
    </row>
    <row r="209" spans="29:30">
      <c r="AC209" t="s">
        <v>560</v>
      </c>
      <c r="AD209" s="48">
        <v>171343.33333333299</v>
      </c>
    </row>
    <row r="210" spans="29:30">
      <c r="AC210" t="s">
        <v>561</v>
      </c>
      <c r="AD210" s="48">
        <v>171851</v>
      </c>
    </row>
    <row r="211" spans="29:30">
      <c r="AC211" t="s">
        <v>562</v>
      </c>
      <c r="AD211" s="48">
        <v>172233.66666666701</v>
      </c>
    </row>
    <row r="212" spans="29:30">
      <c r="AC212" t="s">
        <v>563</v>
      </c>
      <c r="AD212" s="48">
        <v>172728.33333333299</v>
      </c>
    </row>
    <row r="213" spans="29:30">
      <c r="AC213" t="s">
        <v>564</v>
      </c>
      <c r="AD213" s="48">
        <v>173183.33333333299</v>
      </c>
    </row>
    <row r="214" spans="29:30">
      <c r="AC214" t="s">
        <v>565</v>
      </c>
      <c r="AD214" s="48">
        <v>173785.33333333299</v>
      </c>
    </row>
    <row r="215" spans="29:30">
      <c r="AC215" t="s">
        <v>566</v>
      </c>
      <c r="AD215" s="48">
        <v>174507.66666666701</v>
      </c>
    </row>
    <row r="216" spans="29:30">
      <c r="AC216" t="s">
        <v>567</v>
      </c>
      <c r="AD216" s="48">
        <v>174988</v>
      </c>
    </row>
    <row r="217" spans="29:30">
      <c r="AC217" t="s">
        <v>568</v>
      </c>
      <c r="AD217" s="48">
        <v>175480</v>
      </c>
    </row>
    <row r="218" spans="29:30">
      <c r="AC218" t="s">
        <v>569</v>
      </c>
      <c r="AD218" s="48">
        <v>176100.66666666701</v>
      </c>
    </row>
    <row r="219" spans="29:30">
      <c r="AC219" t="s">
        <v>570</v>
      </c>
      <c r="AD219" s="48">
        <v>178274.33333333299</v>
      </c>
    </row>
    <row r="220" spans="29:30">
      <c r="AC220" t="s">
        <v>571</v>
      </c>
      <c r="AD220" s="48">
        <v>178789.33333333299</v>
      </c>
    </row>
    <row r="221" spans="29:30">
      <c r="AC221" t="s">
        <v>572</v>
      </c>
      <c r="AD221" s="48">
        <v>179399.66666666701</v>
      </c>
    </row>
    <row r="222" spans="29:30">
      <c r="AC222" t="s">
        <v>573</v>
      </c>
      <c r="AD222" s="48">
        <v>179977.66666666701</v>
      </c>
    </row>
    <row r="223" spans="29:30">
      <c r="AC223" t="s">
        <v>574</v>
      </c>
      <c r="AD223" s="48">
        <v>180499.33333333299</v>
      </c>
    </row>
    <row r="224" spans="29:30">
      <c r="AC224" t="s">
        <v>575</v>
      </c>
      <c r="AD224" s="48">
        <v>181074.33333333299</v>
      </c>
    </row>
    <row r="225" spans="29:30">
      <c r="AC225" t="s">
        <v>576</v>
      </c>
      <c r="AD225" s="48">
        <v>181771</v>
      </c>
    </row>
    <row r="226" spans="29:30">
      <c r="AC226" t="s">
        <v>577</v>
      </c>
      <c r="AD226" s="48">
        <v>182338</v>
      </c>
    </row>
    <row r="227" spans="29:30">
      <c r="AC227" t="s">
        <v>578</v>
      </c>
      <c r="AD227" s="48">
        <v>182898</v>
      </c>
    </row>
    <row r="228" spans="29:30">
      <c r="AC228" t="s">
        <v>187</v>
      </c>
      <c r="AD228" s="48">
        <v>183448</v>
      </c>
    </row>
    <row r="229" spans="29:30">
      <c r="AC229" t="s">
        <v>579</v>
      </c>
      <c r="AD229" s="48">
        <v>184092</v>
      </c>
    </row>
    <row r="230" spans="29:30">
      <c r="AC230" t="s">
        <v>189</v>
      </c>
      <c r="AD230" s="48">
        <v>184609</v>
      </c>
    </row>
    <row r="231" spans="29:30">
      <c r="AC231" t="s">
        <v>580</v>
      </c>
      <c r="AD231" s="48">
        <v>185983.33333333299</v>
      </c>
    </row>
    <row r="232" spans="29:30">
      <c r="AC232" t="s">
        <v>191</v>
      </c>
      <c r="AD232" s="48">
        <v>186586.33333333299</v>
      </c>
    </row>
    <row r="233" spans="29:30">
      <c r="AC233" t="s">
        <v>200</v>
      </c>
      <c r="AD233" s="48">
        <v>187223.66666666701</v>
      </c>
    </row>
    <row r="234" spans="29:30">
      <c r="AC234" t="s">
        <v>201</v>
      </c>
      <c r="AD234" s="48">
        <v>187864.33333333299</v>
      </c>
    </row>
    <row r="235" spans="29:30">
      <c r="AC235" t="s">
        <v>204</v>
      </c>
      <c r="AD235" s="48">
        <v>187892.33333333299</v>
      </c>
    </row>
    <row r="236" spans="29:30">
      <c r="AC236" t="s">
        <v>205</v>
      </c>
      <c r="AD236" s="48">
        <v>188434.33333333299</v>
      </c>
    </row>
    <row r="237" spans="29:30">
      <c r="AC237" t="s">
        <v>206</v>
      </c>
      <c r="AD237" s="48">
        <v>189023.66666666701</v>
      </c>
    </row>
    <row r="238" spans="29:30">
      <c r="AC238" t="s">
        <v>207</v>
      </c>
      <c r="AD238" s="48">
        <v>189642</v>
      </c>
    </row>
    <row r="239" spans="29:30">
      <c r="AC239" t="s">
        <v>208</v>
      </c>
      <c r="AD239" s="48">
        <v>190112.66666666701</v>
      </c>
    </row>
    <row r="240" spans="29:30">
      <c r="AC240" t="s">
        <v>209</v>
      </c>
      <c r="AD240" s="48">
        <v>190664.33333333299</v>
      </c>
    </row>
    <row r="241" spans="29:31">
      <c r="AC241" t="s">
        <v>211</v>
      </c>
      <c r="AD241" s="48">
        <v>191288.66666666701</v>
      </c>
    </row>
    <row r="242" spans="29:31">
      <c r="AC242" t="s">
        <v>212</v>
      </c>
      <c r="AD242" s="48">
        <v>191991</v>
      </c>
    </row>
    <row r="243" spans="29:31">
      <c r="AC243" t="s">
        <v>213</v>
      </c>
      <c r="AD243" s="48">
        <v>192357.66666666701</v>
      </c>
    </row>
    <row r="244" spans="29:31">
      <c r="AC244" t="s">
        <v>214</v>
      </c>
      <c r="AD244" s="48">
        <v>192876</v>
      </c>
    </row>
    <row r="245" spans="29:31">
      <c r="AC245" t="s">
        <v>215</v>
      </c>
      <c r="AD245" s="48">
        <v>193490</v>
      </c>
    </row>
    <row r="246" spans="29:31">
      <c r="AC246" t="s">
        <v>216</v>
      </c>
      <c r="AD246" s="48">
        <v>194082</v>
      </c>
    </row>
    <row r="247" spans="29:31">
      <c r="AC247" t="s">
        <v>307</v>
      </c>
      <c r="AD247" s="48">
        <v>194867.66666666701</v>
      </c>
    </row>
    <row r="248" spans="29:31">
      <c r="AC248" t="s">
        <v>330</v>
      </c>
      <c r="AD248" s="48">
        <v>195352.66666666701</v>
      </c>
    </row>
    <row r="249" spans="29:31">
      <c r="AC249" t="s">
        <v>331</v>
      </c>
      <c r="AD249" s="48">
        <v>195918.33333333299</v>
      </c>
    </row>
    <row r="250" spans="29:31">
      <c r="AC250" t="s">
        <v>332</v>
      </c>
      <c r="AD250" s="48">
        <v>196417.33333333299</v>
      </c>
    </row>
    <row r="251" spans="29:31">
      <c r="AC251" t="s">
        <v>333</v>
      </c>
      <c r="AD251" s="48">
        <v>195939.66666666666</v>
      </c>
    </row>
    <row r="252" spans="29:31">
      <c r="AC252" t="s">
        <v>334</v>
      </c>
      <c r="AD252" s="48">
        <v>196354.66666666666</v>
      </c>
    </row>
    <row r="253" spans="29:31">
      <c r="AC253" t="s">
        <v>342</v>
      </c>
      <c r="AD253" s="48">
        <v>196867</v>
      </c>
    </row>
    <row r="254" spans="29:31">
      <c r="AC254" t="s">
        <v>343</v>
      </c>
      <c r="AD254" s="48">
        <v>197345</v>
      </c>
    </row>
    <row r="255" spans="29:31">
      <c r="AC255" s="16" t="s">
        <v>344</v>
      </c>
      <c r="AD255" s="48">
        <v>197190</v>
      </c>
      <c r="AE255" s="8"/>
    </row>
    <row r="256" spans="29:31">
      <c r="AC256" s="16" t="s">
        <v>345</v>
      </c>
      <c r="AD256" s="48">
        <v>197548.33333333334</v>
      </c>
      <c r="AE256" s="8"/>
    </row>
    <row r="257" spans="29:31">
      <c r="AC257" s="16" t="s">
        <v>346</v>
      </c>
      <c r="AD257" s="48">
        <v>198032.66666666666</v>
      </c>
      <c r="AE257" s="8"/>
    </row>
    <row r="258" spans="29:31">
      <c r="AC258" s="16" t="s">
        <v>347</v>
      </c>
      <c r="AD258">
        <v>198442</v>
      </c>
      <c r="AE258" s="8"/>
    </row>
    <row r="259" spans="29:31">
      <c r="AC259" s="16" t="s">
        <v>602</v>
      </c>
      <c r="AD259">
        <v>198548.3333</v>
      </c>
    </row>
    <row r="260" spans="29:31">
      <c r="AC260" s="16" t="s">
        <v>603</v>
      </c>
      <c r="AD260">
        <v>198896.3333</v>
      </c>
    </row>
    <row r="261" spans="29:31">
      <c r="AC261" s="16" t="s">
        <v>604</v>
      </c>
      <c r="AD261">
        <v>199311.6667</v>
      </c>
    </row>
    <row r="262" spans="29:31">
      <c r="AC262" s="16" t="s">
        <v>605</v>
      </c>
      <c r="AD262">
        <v>199736.6667</v>
      </c>
    </row>
    <row r="263" spans="29:31">
      <c r="AC263" s="16" t="s">
        <v>606</v>
      </c>
      <c r="AD263">
        <v>199440</v>
      </c>
    </row>
    <row r="264" spans="29:31">
      <c r="AC264" s="16" t="s">
        <v>607</v>
      </c>
      <c r="AD264">
        <v>199802.3333</v>
      </c>
    </row>
    <row r="265" spans="29:31">
      <c r="AC265" s="16" t="s">
        <v>608</v>
      </c>
      <c r="AD265">
        <v>200087.6667</v>
      </c>
    </row>
    <row r="266" spans="29:31">
      <c r="AC266" s="16" t="s">
        <v>609</v>
      </c>
      <c r="AD266">
        <v>200225.6667</v>
      </c>
    </row>
  </sheetData>
  <mergeCells count="2">
    <mergeCell ref="P4:T4"/>
    <mergeCell ref="V4:Z4"/>
  </mergeCells>
  <phoneticPr fontId="4" type="noConversion"/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T270"/>
  <sheetViews>
    <sheetView workbookViewId="0">
      <pane xSplit="1" ySplit="9" topLeftCell="B127" activePane="bottomRight" state="frozen"/>
      <selection activeCell="P197" sqref="P197"/>
      <selection pane="topRight" activeCell="P197" sqref="P197"/>
      <selection pane="bottomLeft" activeCell="P197" sqref="P197"/>
      <selection pane="bottomRight" activeCell="L58" sqref="L58"/>
    </sheetView>
  </sheetViews>
  <sheetFormatPr defaultRowHeight="12.75"/>
  <cols>
    <col min="1" max="1" width="12.7109375" customWidth="1"/>
    <col min="2" max="3" width="14.28515625" customWidth="1"/>
    <col min="4" max="4" width="9.140625" style="49"/>
    <col min="6" max="8" width="11.28515625" customWidth="1"/>
    <col min="12" max="12" width="27.7109375" customWidth="1"/>
    <col min="14" max="14" width="15" bestFit="1" customWidth="1"/>
    <col min="17" max="17" width="11.7109375" bestFit="1" customWidth="1"/>
  </cols>
  <sheetData>
    <row r="1" spans="1:17">
      <c r="A1" s="1" t="s">
        <v>238</v>
      </c>
      <c r="G1" s="58" t="s">
        <v>219</v>
      </c>
      <c r="H1" s="58"/>
      <c r="I1" s="58"/>
    </row>
    <row r="2" spans="1:17">
      <c r="A2" s="56" t="s">
        <v>338</v>
      </c>
    </row>
    <row r="3" spans="1:17">
      <c r="B3" t="s">
        <v>337</v>
      </c>
    </row>
    <row r="4" spans="1:17">
      <c r="B4" t="s">
        <v>335</v>
      </c>
    </row>
    <row r="5" spans="1:17">
      <c r="B5" t="s">
        <v>336</v>
      </c>
    </row>
    <row r="6" spans="1:17" ht="15">
      <c r="N6" s="86" t="s">
        <v>599</v>
      </c>
    </row>
    <row r="7" spans="1:17" ht="28.5" customHeight="1">
      <c r="B7" s="119" t="s">
        <v>250</v>
      </c>
      <c r="C7" s="120"/>
      <c r="F7" s="123" t="s">
        <v>582</v>
      </c>
      <c r="G7" s="123"/>
      <c r="H7" s="123"/>
      <c r="I7" s="123"/>
      <c r="J7" s="123"/>
      <c r="L7" s="75" t="s">
        <v>598</v>
      </c>
      <c r="N7" s="85" t="s">
        <v>588</v>
      </c>
    </row>
    <row r="8" spans="1:17">
      <c r="B8" s="122" t="s">
        <v>237</v>
      </c>
      <c r="C8" s="122"/>
      <c r="L8" s="121" t="s">
        <v>587</v>
      </c>
    </row>
    <row r="9" spans="1:17">
      <c r="A9" s="49" t="s">
        <v>339</v>
      </c>
      <c r="B9" t="s">
        <v>193</v>
      </c>
      <c r="C9" t="s">
        <v>198</v>
      </c>
      <c r="F9" s="18" t="s">
        <v>583</v>
      </c>
      <c r="G9" s="18"/>
      <c r="I9" s="18" t="s">
        <v>584</v>
      </c>
      <c r="L9" s="121"/>
    </row>
    <row r="10" spans="1:17">
      <c r="A10" s="52">
        <v>18444</v>
      </c>
      <c r="B10" s="62">
        <v>941231</v>
      </c>
      <c r="C10" s="62">
        <v>1460261</v>
      </c>
      <c r="E10" s="69">
        <v>17168</v>
      </c>
      <c r="F10" s="58">
        <v>1720</v>
      </c>
      <c r="H10" t="s">
        <v>585</v>
      </c>
      <c r="I10" s="48">
        <v>1636.6666666666667</v>
      </c>
      <c r="J10" s="8">
        <f>I10*10^3</f>
        <v>1636666.6666666667</v>
      </c>
      <c r="M10" t="s">
        <v>585</v>
      </c>
      <c r="N10" s="8">
        <f t="shared" ref="N10:N56" si="0">($L$57/$J$57)*J10</f>
        <v>1619019.374286077</v>
      </c>
      <c r="Q10" s="48"/>
    </row>
    <row r="11" spans="1:17">
      <c r="A11">
        <v>1951</v>
      </c>
      <c r="B11" s="10"/>
      <c r="C11" s="10"/>
      <c r="E11" s="69">
        <v>17199</v>
      </c>
      <c r="F11" s="58">
        <v>1620</v>
      </c>
      <c r="H11" t="s">
        <v>586</v>
      </c>
      <c r="I11" s="48">
        <v>1466</v>
      </c>
      <c r="J11" s="8">
        <f t="shared" ref="J11:J59" si="1">I11*10^3</f>
        <v>1466000</v>
      </c>
      <c r="M11" t="s">
        <v>586</v>
      </c>
      <c r="N11" s="8">
        <f t="shared" si="0"/>
        <v>1450192.9140753902</v>
      </c>
      <c r="Q11" s="48"/>
    </row>
    <row r="12" spans="1:17">
      <c r="A12">
        <v>1952</v>
      </c>
      <c r="B12" s="10"/>
      <c r="C12" s="10"/>
      <c r="E12" s="69">
        <v>17227</v>
      </c>
      <c r="F12" s="58">
        <v>1570</v>
      </c>
      <c r="H12" t="s">
        <v>361</v>
      </c>
      <c r="I12" s="48">
        <v>1356.3333333333333</v>
      </c>
      <c r="J12" s="8">
        <f t="shared" si="1"/>
        <v>1356333.3333333333</v>
      </c>
      <c r="M12" t="s">
        <v>361</v>
      </c>
      <c r="N12" s="8">
        <f t="shared" si="0"/>
        <v>1341708.72382282</v>
      </c>
      <c r="Q12" s="48"/>
    </row>
    <row r="13" spans="1:17">
      <c r="A13" s="52">
        <v>19540</v>
      </c>
      <c r="B13" s="62">
        <v>2338379</v>
      </c>
      <c r="C13" s="62">
        <v>3555067</v>
      </c>
      <c r="E13" s="69">
        <v>17258</v>
      </c>
      <c r="F13" s="58">
        <v>1530</v>
      </c>
      <c r="H13" t="s">
        <v>362</v>
      </c>
      <c r="I13" s="48">
        <v>1300.3333333333333</v>
      </c>
      <c r="J13" s="8">
        <f t="shared" si="1"/>
        <v>1300333.3333333333</v>
      </c>
      <c r="M13" t="s">
        <v>362</v>
      </c>
      <c r="N13" s="8">
        <f t="shared" si="0"/>
        <v>1286312.5415661884</v>
      </c>
      <c r="Q13" s="48"/>
    </row>
    <row r="14" spans="1:17">
      <c r="A14" s="52">
        <v>19905</v>
      </c>
      <c r="B14" s="62">
        <v>2159404</v>
      </c>
      <c r="C14" s="62">
        <v>3279579</v>
      </c>
      <c r="E14" s="69">
        <v>17288</v>
      </c>
      <c r="F14" s="58">
        <v>1470</v>
      </c>
      <c r="H14" t="s">
        <v>363</v>
      </c>
      <c r="I14" s="48">
        <v>1234.3333333333333</v>
      </c>
      <c r="J14" s="8">
        <f t="shared" si="1"/>
        <v>1234333.3333333333</v>
      </c>
      <c r="M14" t="s">
        <v>363</v>
      </c>
      <c r="N14" s="8">
        <f t="shared" si="0"/>
        <v>1221024.1839065871</v>
      </c>
      <c r="Q14" s="48"/>
    </row>
    <row r="15" spans="1:17">
      <c r="A15" s="52">
        <v>20270</v>
      </c>
      <c r="B15" s="62">
        <v>2003012</v>
      </c>
      <c r="C15" s="62">
        <v>2930863</v>
      </c>
      <c r="E15" s="69">
        <v>17319</v>
      </c>
      <c r="F15" s="58">
        <v>1398</v>
      </c>
      <c r="H15" t="s">
        <v>364</v>
      </c>
      <c r="I15" s="48">
        <v>1245</v>
      </c>
      <c r="J15" s="8">
        <f t="shared" si="1"/>
        <v>1245000</v>
      </c>
      <c r="M15" t="s">
        <v>364</v>
      </c>
      <c r="N15" s="8">
        <f t="shared" si="0"/>
        <v>1231575.8376697549</v>
      </c>
      <c r="Q15" s="48"/>
    </row>
    <row r="16" spans="1:17">
      <c r="A16" s="52">
        <v>20728</v>
      </c>
      <c r="B16" s="62">
        <v>1913912</v>
      </c>
      <c r="C16" s="62">
        <v>2795460</v>
      </c>
      <c r="E16" s="69">
        <v>17349</v>
      </c>
      <c r="F16" s="58">
        <v>1371</v>
      </c>
      <c r="H16" t="s">
        <v>365</v>
      </c>
      <c r="I16" s="48">
        <v>1328</v>
      </c>
      <c r="J16" s="8">
        <f t="shared" si="1"/>
        <v>1328000</v>
      </c>
      <c r="M16" t="s">
        <v>365</v>
      </c>
      <c r="N16" s="8">
        <f t="shared" si="0"/>
        <v>1313680.8935144052</v>
      </c>
      <c r="Q16" s="48"/>
    </row>
    <row r="17" spans="1:17">
      <c r="A17" s="52">
        <v>21093</v>
      </c>
      <c r="B17" s="62">
        <v>1830532</v>
      </c>
      <c r="C17" s="62">
        <v>2758069</v>
      </c>
      <c r="E17" s="69">
        <v>17380</v>
      </c>
      <c r="F17" s="58">
        <v>1352</v>
      </c>
      <c r="H17" t="s">
        <v>366</v>
      </c>
      <c r="I17" s="48">
        <v>1419.3333333333333</v>
      </c>
      <c r="J17" s="8">
        <f t="shared" si="1"/>
        <v>1419333.3333333333</v>
      </c>
      <c r="M17" t="s">
        <v>366</v>
      </c>
      <c r="N17" s="8">
        <f t="shared" si="0"/>
        <v>1404029.4288615305</v>
      </c>
      <c r="Q17" s="48"/>
    </row>
    <row r="18" spans="1:17">
      <c r="A18" s="52">
        <v>21458</v>
      </c>
      <c r="B18" s="62">
        <v>1786761</v>
      </c>
      <c r="C18" s="62">
        <v>2598015</v>
      </c>
      <c r="E18" s="69">
        <v>17411</v>
      </c>
      <c r="F18" s="58">
        <v>1346</v>
      </c>
      <c r="H18" t="s">
        <v>367</v>
      </c>
      <c r="I18" s="48">
        <v>1489</v>
      </c>
      <c r="J18" s="8">
        <f t="shared" si="1"/>
        <v>1489000</v>
      </c>
      <c r="M18" t="s">
        <v>367</v>
      </c>
      <c r="N18" s="8">
        <f t="shared" si="0"/>
        <v>1472944.917502221</v>
      </c>
      <c r="Q18" s="48"/>
    </row>
    <row r="19" spans="1:17">
      <c r="A19" s="52">
        <v>21823</v>
      </c>
      <c r="B19" s="62">
        <v>1783831</v>
      </c>
      <c r="C19" s="62">
        <v>2492449</v>
      </c>
      <c r="E19" s="69">
        <v>17441</v>
      </c>
      <c r="F19" s="58">
        <v>1327</v>
      </c>
      <c r="H19" t="s">
        <v>368</v>
      </c>
      <c r="I19" s="48">
        <v>1476.3333333333333</v>
      </c>
      <c r="J19" s="8">
        <f t="shared" si="1"/>
        <v>1476333.3333333333</v>
      </c>
      <c r="M19" t="s">
        <v>368</v>
      </c>
      <c r="N19" s="8">
        <f t="shared" si="0"/>
        <v>1460414.828658459</v>
      </c>
      <c r="Q19" s="48"/>
    </row>
    <row r="20" spans="1:17">
      <c r="A20" s="52">
        <v>22189</v>
      </c>
      <c r="B20" s="62">
        <v>1806455</v>
      </c>
      <c r="C20" s="62">
        <v>2492037</v>
      </c>
      <c r="E20" s="69">
        <v>17472</v>
      </c>
      <c r="F20" s="58">
        <v>1294</v>
      </c>
      <c r="H20" t="s">
        <v>369</v>
      </c>
      <c r="I20" s="48">
        <v>1463.3333333333333</v>
      </c>
      <c r="J20" s="8">
        <f t="shared" si="1"/>
        <v>1463333.3333333333</v>
      </c>
      <c r="M20" t="s">
        <v>369</v>
      </c>
      <c r="N20" s="8">
        <f t="shared" si="0"/>
        <v>1447555.0006345981</v>
      </c>
      <c r="Q20" s="48"/>
    </row>
    <row r="21" spans="1:17">
      <c r="A21" s="52">
        <v>22554</v>
      </c>
      <c r="B21" s="62">
        <v>1847803</v>
      </c>
      <c r="C21" s="62">
        <v>2552912</v>
      </c>
      <c r="E21" s="69">
        <v>17502</v>
      </c>
      <c r="F21" s="58">
        <v>1280</v>
      </c>
      <c r="H21" t="s">
        <v>396</v>
      </c>
      <c r="I21" s="48">
        <v>1437</v>
      </c>
      <c r="J21" s="8">
        <f t="shared" si="1"/>
        <v>1437000</v>
      </c>
      <c r="M21" t="s">
        <v>396</v>
      </c>
      <c r="N21" s="8">
        <f t="shared" si="0"/>
        <v>1421505.6054067775</v>
      </c>
      <c r="Q21" s="48"/>
    </row>
    <row r="22" spans="1:17">
      <c r="A22" s="52">
        <v>22919</v>
      </c>
      <c r="B22" s="62">
        <v>1921062</v>
      </c>
      <c r="C22" s="62">
        <v>2687690</v>
      </c>
      <c r="E22" s="69">
        <v>17533</v>
      </c>
      <c r="F22" s="58">
        <v>1241</v>
      </c>
      <c r="H22" t="s">
        <v>371</v>
      </c>
      <c r="I22" s="48">
        <v>1373.3333333333333</v>
      </c>
      <c r="J22" s="8">
        <f t="shared" si="1"/>
        <v>1373333.3333333333</v>
      </c>
      <c r="M22" t="s">
        <v>371</v>
      </c>
      <c r="N22" s="8">
        <f t="shared" si="0"/>
        <v>1358525.4220078688</v>
      </c>
      <c r="Q22" s="48"/>
    </row>
    <row r="23" spans="1:17">
      <c r="A23" s="52">
        <v>23284</v>
      </c>
      <c r="B23" s="62">
        <v>1964195</v>
      </c>
      <c r="C23" s="62">
        <v>2695240</v>
      </c>
      <c r="E23" s="69">
        <v>17564</v>
      </c>
      <c r="F23" s="58">
        <v>1226</v>
      </c>
      <c r="H23" t="s">
        <v>372</v>
      </c>
      <c r="I23" s="48">
        <v>1320.3333333333333</v>
      </c>
      <c r="J23" s="8">
        <f t="shared" si="1"/>
        <v>1320333.3333333333</v>
      </c>
      <c r="M23" t="s">
        <v>372</v>
      </c>
      <c r="N23" s="8">
        <f t="shared" si="0"/>
        <v>1306096.8923721283</v>
      </c>
      <c r="Q23" s="48"/>
    </row>
    <row r="24" spans="1:17">
      <c r="A24" s="52">
        <v>23650</v>
      </c>
      <c r="B24" s="62">
        <v>1952708</v>
      </c>
      <c r="C24" s="62">
        <v>2690141</v>
      </c>
      <c r="E24" s="69">
        <v>17593</v>
      </c>
      <c r="F24" s="58">
        <v>1236</v>
      </c>
      <c r="H24" t="s">
        <v>397</v>
      </c>
      <c r="I24" s="48">
        <v>1368.3333333333333</v>
      </c>
      <c r="J24" s="8">
        <f t="shared" si="1"/>
        <v>1368333.3333333333</v>
      </c>
      <c r="M24" t="s">
        <v>397</v>
      </c>
      <c r="N24" s="8">
        <f t="shared" si="0"/>
        <v>1353579.334306384</v>
      </c>
      <c r="Q24" s="48"/>
    </row>
    <row r="25" spans="1:17">
      <c r="A25" s="52">
        <v>24015</v>
      </c>
      <c r="B25" s="62">
        <v>1891436</v>
      </c>
      <c r="C25" s="62">
        <v>2723800</v>
      </c>
      <c r="E25" s="69">
        <v>17624</v>
      </c>
      <c r="F25" s="58">
        <v>1236</v>
      </c>
      <c r="H25" t="s">
        <v>370</v>
      </c>
      <c r="I25" s="48">
        <v>1937</v>
      </c>
      <c r="J25" s="8">
        <f t="shared" si="1"/>
        <v>1937000</v>
      </c>
      <c r="M25" t="s">
        <v>370</v>
      </c>
      <c r="N25" s="8">
        <f t="shared" si="0"/>
        <v>1916114.3755552734</v>
      </c>
      <c r="Q25" s="48"/>
    </row>
    <row r="26" spans="1:17">
      <c r="A26" s="52">
        <v>24380</v>
      </c>
      <c r="B26" s="62">
        <v>2177316</v>
      </c>
      <c r="C26" s="62">
        <v>3229209</v>
      </c>
      <c r="E26" s="69">
        <v>17654</v>
      </c>
      <c r="F26" s="58">
        <v>1238</v>
      </c>
      <c r="H26" t="s">
        <v>375</v>
      </c>
      <c r="I26" s="48">
        <v>0</v>
      </c>
      <c r="J26" s="70">
        <f>2/3*$J$25+1/3*$J$28</f>
        <v>2343333.333333333</v>
      </c>
      <c r="M26" t="s">
        <v>375</v>
      </c>
      <c r="N26" s="8">
        <f t="shared" si="0"/>
        <v>2318066.4360959507</v>
      </c>
      <c r="Q26" s="48"/>
    </row>
    <row r="27" spans="1:17">
      <c r="A27" s="52">
        <v>24745</v>
      </c>
      <c r="B27" s="62">
        <v>2183393</v>
      </c>
      <c r="C27" s="62">
        <v>3411931</v>
      </c>
      <c r="E27" s="69">
        <v>17685</v>
      </c>
      <c r="F27" s="58">
        <v>1261</v>
      </c>
      <c r="H27" t="s">
        <v>398</v>
      </c>
      <c r="I27" s="48">
        <v>0</v>
      </c>
      <c r="J27" s="70">
        <f>1/3*$J$25+2/3*$J$28</f>
        <v>2749666.6666666665</v>
      </c>
      <c r="M27" t="s">
        <v>398</v>
      </c>
      <c r="N27" s="8">
        <f t="shared" si="0"/>
        <v>2720018.4966366286</v>
      </c>
      <c r="Q27" s="48"/>
    </row>
    <row r="28" spans="1:17">
      <c r="A28" s="52">
        <v>25111</v>
      </c>
      <c r="B28" s="62">
        <v>2283893</v>
      </c>
      <c r="C28" s="62">
        <v>3489588</v>
      </c>
      <c r="E28" s="69">
        <v>17715</v>
      </c>
      <c r="F28" s="58">
        <v>1293</v>
      </c>
      <c r="H28" t="s">
        <v>373</v>
      </c>
      <c r="I28" s="48">
        <v>3156</v>
      </c>
      <c r="J28" s="8">
        <f t="shared" si="1"/>
        <v>3156000</v>
      </c>
      <c r="M28" t="s">
        <v>373</v>
      </c>
      <c r="N28" s="8">
        <f t="shared" si="0"/>
        <v>3121970.5571773066</v>
      </c>
      <c r="Q28" s="48"/>
    </row>
    <row r="29" spans="1:17">
      <c r="A29" s="52">
        <v>25476</v>
      </c>
      <c r="B29" s="62">
        <v>2277378</v>
      </c>
      <c r="C29" s="62">
        <v>3449271</v>
      </c>
      <c r="E29" s="69">
        <v>17746</v>
      </c>
      <c r="F29" s="58">
        <v>1325</v>
      </c>
      <c r="H29" t="s">
        <v>374</v>
      </c>
      <c r="I29" s="48">
        <v>3251</v>
      </c>
      <c r="J29" s="8">
        <f t="shared" si="1"/>
        <v>3251000</v>
      </c>
      <c r="M29" t="s">
        <v>374</v>
      </c>
      <c r="N29" s="8">
        <f t="shared" si="0"/>
        <v>3215946.2235055207</v>
      </c>
      <c r="Q29" s="48"/>
    </row>
    <row r="30" spans="1:17">
      <c r="A30" s="52">
        <v>25841</v>
      </c>
      <c r="B30" s="62">
        <v>1997955</v>
      </c>
      <c r="C30" s="62">
        <v>2983868</v>
      </c>
      <c r="E30" s="69">
        <v>17777</v>
      </c>
      <c r="F30" s="58">
        <v>1366</v>
      </c>
      <c r="H30" t="s">
        <v>399</v>
      </c>
      <c r="I30" s="48">
        <v>3396.3333333333335</v>
      </c>
      <c r="J30" s="8">
        <f t="shared" si="1"/>
        <v>3396333.3333333335</v>
      </c>
      <c r="M30" t="s">
        <v>399</v>
      </c>
      <c r="N30" s="8">
        <f t="shared" si="0"/>
        <v>3359712.5060286839</v>
      </c>
      <c r="Q30" s="48"/>
    </row>
    <row r="31" spans="1:17">
      <c r="A31" s="52">
        <v>26206</v>
      </c>
      <c r="B31" s="62">
        <v>1873786</v>
      </c>
      <c r="C31" s="62">
        <v>2626785</v>
      </c>
      <c r="E31" s="69">
        <v>17807</v>
      </c>
      <c r="F31" s="58">
        <v>1391</v>
      </c>
      <c r="H31" t="s">
        <v>376</v>
      </c>
      <c r="I31" s="48">
        <v>3510</v>
      </c>
      <c r="J31" s="8">
        <f t="shared" si="1"/>
        <v>3510000</v>
      </c>
      <c r="M31" t="s">
        <v>376</v>
      </c>
      <c r="N31" s="8">
        <f t="shared" si="0"/>
        <v>3472153.5664424417</v>
      </c>
      <c r="Q31" s="48"/>
    </row>
    <row r="32" spans="1:17">
      <c r="A32" s="52">
        <v>26572</v>
      </c>
      <c r="B32" s="62">
        <v>1747972</v>
      </c>
      <c r="C32" s="62">
        <v>2356301</v>
      </c>
      <c r="E32" s="69">
        <v>17838</v>
      </c>
      <c r="F32" s="58">
        <v>1414</v>
      </c>
      <c r="H32" t="s">
        <v>377</v>
      </c>
      <c r="I32" s="48">
        <v>3465</v>
      </c>
      <c r="J32" s="8">
        <f t="shared" si="1"/>
        <v>3465000</v>
      </c>
      <c r="M32" t="s">
        <v>377</v>
      </c>
      <c r="N32" s="8">
        <f t="shared" si="0"/>
        <v>3427638.7771290769</v>
      </c>
      <c r="Q32" s="48"/>
    </row>
    <row r="33" spans="1:17">
      <c r="A33" s="52">
        <v>26937</v>
      </c>
      <c r="B33" s="62">
        <v>1702108</v>
      </c>
      <c r="C33" s="62">
        <v>2231908</v>
      </c>
      <c r="E33" s="69">
        <v>17868</v>
      </c>
      <c r="F33" s="58">
        <v>1453</v>
      </c>
      <c r="H33" t="s">
        <v>378</v>
      </c>
      <c r="I33" s="48">
        <v>3403</v>
      </c>
      <c r="J33" s="8">
        <f t="shared" si="1"/>
        <v>3403000</v>
      </c>
      <c r="M33" t="s">
        <v>378</v>
      </c>
      <c r="N33" s="8">
        <f t="shared" si="0"/>
        <v>3366307.2896306636</v>
      </c>
      <c r="Q33" s="48"/>
    </row>
    <row r="34" spans="1:17">
      <c r="A34" s="52">
        <v>27302</v>
      </c>
      <c r="B34" s="62">
        <v>1679055</v>
      </c>
      <c r="C34" s="62">
        <v>2157023</v>
      </c>
      <c r="E34" s="69">
        <v>17899</v>
      </c>
      <c r="F34" s="58">
        <v>1468</v>
      </c>
      <c r="H34" t="s">
        <v>379</v>
      </c>
      <c r="I34" s="48">
        <v>3543.6666666666665</v>
      </c>
      <c r="J34" s="8">
        <f t="shared" si="1"/>
        <v>3543666.6666666665</v>
      </c>
      <c r="M34" t="s">
        <v>379</v>
      </c>
      <c r="N34" s="8">
        <f t="shared" si="0"/>
        <v>3505457.2236324404</v>
      </c>
      <c r="Q34" s="48"/>
    </row>
    <row r="35" spans="1:17">
      <c r="A35" s="52">
        <v>27667</v>
      </c>
      <c r="B35" s="62">
        <v>1646534</v>
      </c>
      <c r="C35" s="62">
        <v>2104795</v>
      </c>
      <c r="E35" s="69">
        <v>17930</v>
      </c>
      <c r="F35" s="58">
        <v>1508</v>
      </c>
      <c r="H35" t="s">
        <v>380</v>
      </c>
      <c r="I35" s="48">
        <v>3539</v>
      </c>
      <c r="J35" s="8">
        <f t="shared" si="1"/>
        <v>3539000</v>
      </c>
      <c r="M35" t="s">
        <v>380</v>
      </c>
      <c r="N35" s="8">
        <f t="shared" si="0"/>
        <v>3500840.8751110546</v>
      </c>
      <c r="Q35" s="48"/>
    </row>
    <row r="36" spans="1:17">
      <c r="A36" s="52">
        <v>28033</v>
      </c>
      <c r="B36" s="62">
        <v>1623785</v>
      </c>
      <c r="C36" s="62">
        <v>2083581</v>
      </c>
      <c r="E36" s="69">
        <v>17958</v>
      </c>
      <c r="F36" s="58">
        <v>1491</v>
      </c>
      <c r="H36" t="s">
        <v>381</v>
      </c>
      <c r="I36" s="48">
        <v>3585</v>
      </c>
      <c r="J36" s="8">
        <f t="shared" si="1"/>
        <v>3585000</v>
      </c>
      <c r="M36" t="s">
        <v>381</v>
      </c>
      <c r="N36" s="8">
        <f t="shared" si="0"/>
        <v>3546344.8819647161</v>
      </c>
      <c r="Q36" s="48"/>
    </row>
    <row r="37" spans="1:17">
      <c r="A37" s="52">
        <v>28398</v>
      </c>
      <c r="B37" s="62">
        <v>1615158</v>
      </c>
      <c r="C37" s="62">
        <v>2074543</v>
      </c>
      <c r="E37" s="69">
        <v>17989</v>
      </c>
      <c r="F37" s="58">
        <v>1492</v>
      </c>
      <c r="H37" t="s">
        <v>400</v>
      </c>
      <c r="I37" s="48">
        <v>3520.6666666666665</v>
      </c>
      <c r="J37" s="8">
        <f t="shared" si="1"/>
        <v>3520666.6666666665</v>
      </c>
      <c r="M37" t="s">
        <v>400</v>
      </c>
      <c r="N37" s="8">
        <f t="shared" si="0"/>
        <v>3482705.2202056097</v>
      </c>
      <c r="Q37" s="48"/>
    </row>
    <row r="38" spans="1:17">
      <c r="A38" s="52">
        <v>28763</v>
      </c>
      <c r="B38" s="62">
        <v>1590530</v>
      </c>
      <c r="C38" s="62">
        <v>2062404</v>
      </c>
      <c r="E38" s="69">
        <v>18019</v>
      </c>
      <c r="F38" s="58">
        <v>1469</v>
      </c>
      <c r="H38" t="s">
        <v>383</v>
      </c>
      <c r="I38" s="48">
        <v>3419.6666666666665</v>
      </c>
      <c r="J38" s="8">
        <f t="shared" si="1"/>
        <v>3419666.6666666665</v>
      </c>
      <c r="M38" t="s">
        <v>383</v>
      </c>
      <c r="N38" s="8">
        <f t="shared" si="0"/>
        <v>3382794.2486356134</v>
      </c>
      <c r="Q38" s="48"/>
    </row>
    <row r="39" spans="1:17">
      <c r="A39" s="52">
        <v>29128</v>
      </c>
      <c r="B39" s="62">
        <v>1569070</v>
      </c>
      <c r="C39" s="62">
        <v>2027494</v>
      </c>
      <c r="E39" s="69">
        <v>18050</v>
      </c>
      <c r="F39" s="58">
        <v>1468</v>
      </c>
      <c r="H39" t="s">
        <v>384</v>
      </c>
      <c r="I39" s="48">
        <v>3359.6666666666665</v>
      </c>
      <c r="J39" s="8">
        <f t="shared" si="1"/>
        <v>3359666.6666666665</v>
      </c>
      <c r="M39" t="s">
        <v>384</v>
      </c>
      <c r="N39" s="8">
        <f t="shared" si="0"/>
        <v>3323441.196217794</v>
      </c>
      <c r="Q39" s="48"/>
    </row>
    <row r="40" spans="1:17">
      <c r="A40" s="52">
        <v>29494</v>
      </c>
      <c r="B40" s="62">
        <v>1562100</v>
      </c>
      <c r="C40" s="62">
        <v>2050826</v>
      </c>
      <c r="E40" s="69">
        <v>18080</v>
      </c>
      <c r="F40" s="58">
        <v>1463</v>
      </c>
      <c r="H40" t="s">
        <v>401</v>
      </c>
      <c r="I40" s="48">
        <v>3328.6666666666665</v>
      </c>
      <c r="J40" s="8">
        <f t="shared" si="1"/>
        <v>3328666.6666666665</v>
      </c>
      <c r="M40" t="s">
        <v>401</v>
      </c>
      <c r="N40" s="8">
        <f t="shared" si="0"/>
        <v>3292775.4524685871</v>
      </c>
      <c r="Q40" s="48"/>
    </row>
    <row r="41" spans="1:17">
      <c r="A41" s="52">
        <v>29859</v>
      </c>
      <c r="B41" s="62">
        <v>1581065</v>
      </c>
      <c r="C41" s="62">
        <v>2082897</v>
      </c>
      <c r="E41" s="69">
        <v>18111</v>
      </c>
      <c r="F41" s="58">
        <v>1468</v>
      </c>
      <c r="H41" t="s">
        <v>382</v>
      </c>
      <c r="I41" s="48">
        <v>3292.6666666666665</v>
      </c>
      <c r="J41" s="8">
        <f t="shared" si="1"/>
        <v>3292666.6666666665</v>
      </c>
      <c r="M41" t="s">
        <v>382</v>
      </c>
      <c r="N41" s="8">
        <f t="shared" si="0"/>
        <v>3257163.6210178952</v>
      </c>
      <c r="Q41" s="48"/>
    </row>
    <row r="42" spans="1:17">
      <c r="A42" s="52">
        <v>30224</v>
      </c>
      <c r="B42" s="62">
        <v>1580128</v>
      </c>
      <c r="C42" s="62">
        <v>2108612</v>
      </c>
      <c r="E42" s="69">
        <v>18142</v>
      </c>
      <c r="F42" s="58">
        <v>1459</v>
      </c>
      <c r="H42" t="s">
        <v>387</v>
      </c>
      <c r="I42" s="48">
        <v>3206</v>
      </c>
      <c r="J42" s="8">
        <f t="shared" si="1"/>
        <v>3206000</v>
      </c>
      <c r="M42" t="s">
        <v>387</v>
      </c>
      <c r="N42" s="8">
        <f t="shared" si="0"/>
        <v>3171431.434192156</v>
      </c>
      <c r="Q42" s="48"/>
    </row>
    <row r="43" spans="1:17">
      <c r="A43" s="52">
        <v>30589</v>
      </c>
      <c r="B43" s="62">
        <v>1603832</v>
      </c>
      <c r="C43" s="62">
        <v>2123349</v>
      </c>
      <c r="E43" s="69">
        <v>18172</v>
      </c>
      <c r="F43" s="58">
        <v>1445</v>
      </c>
      <c r="H43" t="s">
        <v>402</v>
      </c>
      <c r="I43" s="48">
        <v>3065.6666666666665</v>
      </c>
      <c r="J43" s="8">
        <f t="shared" si="1"/>
        <v>3065666.6666666665</v>
      </c>
      <c r="M43" t="s">
        <v>402</v>
      </c>
      <c r="N43" s="8">
        <f t="shared" si="0"/>
        <v>3032611.2393704783</v>
      </c>
      <c r="Q43" s="48"/>
    </row>
    <row r="44" spans="1:17">
      <c r="A44" s="52">
        <v>30955</v>
      </c>
      <c r="B44" s="62">
        <v>1627427</v>
      </c>
      <c r="C44" s="62">
        <v>2138157</v>
      </c>
      <c r="E44" s="69">
        <v>18203</v>
      </c>
      <c r="F44" s="58">
        <v>1436</v>
      </c>
      <c r="H44" t="s">
        <v>385</v>
      </c>
      <c r="I44" s="48">
        <v>2968</v>
      </c>
      <c r="J44" s="8">
        <f t="shared" si="1"/>
        <v>2968000</v>
      </c>
      <c r="M44" t="s">
        <v>385</v>
      </c>
      <c r="N44" s="8">
        <f t="shared" si="0"/>
        <v>2935997.6596014719</v>
      </c>
      <c r="Q44" s="48"/>
    </row>
    <row r="45" spans="1:17">
      <c r="A45" s="52">
        <v>31320</v>
      </c>
      <c r="B45" s="62">
        <v>1635665</v>
      </c>
      <c r="C45" s="62">
        <v>2151032</v>
      </c>
      <c r="E45" s="69">
        <v>18233</v>
      </c>
      <c r="F45" s="58">
        <v>1430</v>
      </c>
      <c r="H45" t="s">
        <v>386</v>
      </c>
      <c r="I45" s="48">
        <v>2954</v>
      </c>
      <c r="J45" s="8">
        <f t="shared" si="1"/>
        <v>2954000</v>
      </c>
      <c r="M45" t="s">
        <v>386</v>
      </c>
      <c r="N45" s="8">
        <f t="shared" si="0"/>
        <v>2922148.614037314</v>
      </c>
      <c r="Q45" s="48"/>
    </row>
    <row r="46" spans="1:17">
      <c r="A46" s="52">
        <v>31685</v>
      </c>
      <c r="B46" s="62">
        <v>1643784</v>
      </c>
      <c r="C46" s="62">
        <v>2169112</v>
      </c>
      <c r="E46" s="69">
        <v>18264</v>
      </c>
      <c r="F46" s="58">
        <v>1408</v>
      </c>
      <c r="H46" t="s">
        <v>403</v>
      </c>
      <c r="I46" s="48">
        <v>2905</v>
      </c>
      <c r="J46" s="8">
        <f t="shared" si="1"/>
        <v>2905000</v>
      </c>
      <c r="M46" t="s">
        <v>403</v>
      </c>
      <c r="N46" s="8">
        <f t="shared" si="0"/>
        <v>2873676.9545627614</v>
      </c>
      <c r="Q46" s="48"/>
    </row>
    <row r="47" spans="1:17">
      <c r="A47" s="52">
        <v>32050</v>
      </c>
      <c r="B47" s="62">
        <v>1650515</v>
      </c>
      <c r="C47" s="62">
        <v>2174217</v>
      </c>
      <c r="E47" s="69">
        <v>18295</v>
      </c>
      <c r="F47" s="58">
        <v>1366</v>
      </c>
      <c r="H47" t="s">
        <v>388</v>
      </c>
      <c r="I47" s="48">
        <v>2862.6666666666665</v>
      </c>
      <c r="J47" s="8">
        <f t="shared" si="1"/>
        <v>2862666.6666666665</v>
      </c>
      <c r="M47" t="s">
        <v>388</v>
      </c>
      <c r="N47" s="8">
        <f t="shared" si="0"/>
        <v>2831800.0786901889</v>
      </c>
      <c r="Q47" s="48"/>
    </row>
    <row r="48" spans="1:17">
      <c r="A48" s="52">
        <v>32416</v>
      </c>
      <c r="B48" s="62">
        <v>1597625</v>
      </c>
      <c r="C48" s="62">
        <v>2138213</v>
      </c>
      <c r="E48" s="69">
        <v>18323</v>
      </c>
      <c r="F48" s="58">
        <v>1346</v>
      </c>
      <c r="H48" t="s">
        <v>389</v>
      </c>
      <c r="I48" s="48">
        <v>2834.3333333333335</v>
      </c>
      <c r="J48" s="8">
        <f t="shared" si="1"/>
        <v>2834333.3333333335</v>
      </c>
      <c r="M48" t="s">
        <v>389</v>
      </c>
      <c r="N48" s="8">
        <f t="shared" si="0"/>
        <v>2803772.2483817744</v>
      </c>
      <c r="Q48" s="48"/>
    </row>
    <row r="49" spans="1:17">
      <c r="A49" s="52">
        <v>32781</v>
      </c>
      <c r="B49" s="62">
        <v>1620356</v>
      </c>
      <c r="C49" s="62">
        <v>2130229</v>
      </c>
      <c r="E49" s="69">
        <v>18354</v>
      </c>
      <c r="F49" s="58">
        <v>1330</v>
      </c>
      <c r="H49" t="s">
        <v>390</v>
      </c>
      <c r="I49" s="48">
        <v>2825.6666666666665</v>
      </c>
      <c r="J49" s="8">
        <f t="shared" si="1"/>
        <v>2825666.6666666665</v>
      </c>
      <c r="M49" t="s">
        <v>390</v>
      </c>
      <c r="N49" s="8">
        <f t="shared" si="0"/>
        <v>2795199.0296991998</v>
      </c>
      <c r="Q49" s="48"/>
    </row>
    <row r="50" spans="1:17">
      <c r="A50" s="52">
        <v>33146</v>
      </c>
      <c r="B50" s="62">
        <v>1436722</v>
      </c>
      <c r="C50" s="62">
        <v>2046144</v>
      </c>
      <c r="E50" s="69">
        <v>18384</v>
      </c>
      <c r="F50" s="58">
        <v>1320</v>
      </c>
      <c r="H50" t="s">
        <v>391</v>
      </c>
      <c r="I50" s="48">
        <v>2816.6666666666665</v>
      </c>
      <c r="J50" s="8">
        <f t="shared" si="1"/>
        <v>2816666.6666666665</v>
      </c>
      <c r="M50" t="s">
        <v>391</v>
      </c>
      <c r="N50" s="8">
        <f t="shared" si="0"/>
        <v>2786296.071836527</v>
      </c>
      <c r="Q50" s="48"/>
    </row>
    <row r="51" spans="1:17">
      <c r="A51" s="52">
        <v>33511</v>
      </c>
      <c r="B51" s="62">
        <v>1538687</v>
      </c>
      <c r="C51" s="62">
        <v>1986259</v>
      </c>
      <c r="E51" s="69">
        <v>18415</v>
      </c>
      <c r="F51" s="58">
        <v>1311</v>
      </c>
      <c r="H51" t="s">
        <v>392</v>
      </c>
      <c r="I51" s="48">
        <v>2820</v>
      </c>
      <c r="J51" s="8">
        <f t="shared" si="1"/>
        <v>2820000</v>
      </c>
      <c r="M51" t="s">
        <v>392</v>
      </c>
      <c r="N51" s="8">
        <f t="shared" si="0"/>
        <v>2789593.4636375173</v>
      </c>
      <c r="Q51" s="48"/>
    </row>
    <row r="52" spans="1:17">
      <c r="A52" s="52">
        <v>33877</v>
      </c>
      <c r="B52" s="62">
        <v>1463112</v>
      </c>
      <c r="C52" s="62">
        <v>1807177</v>
      </c>
      <c r="E52" s="69">
        <v>18445</v>
      </c>
      <c r="F52" s="58">
        <v>1315</v>
      </c>
      <c r="H52" t="s">
        <v>393</v>
      </c>
      <c r="I52" s="48">
        <v>2827</v>
      </c>
      <c r="J52" s="8">
        <f t="shared" si="1"/>
        <v>2827000</v>
      </c>
      <c r="M52" t="s">
        <v>393</v>
      </c>
      <c r="N52" s="8">
        <f t="shared" si="0"/>
        <v>2796517.9864195962</v>
      </c>
      <c r="Q52" s="48"/>
    </row>
    <row r="53" spans="1:17">
      <c r="A53" s="52">
        <v>34242</v>
      </c>
      <c r="B53" s="62">
        <v>1397083</v>
      </c>
      <c r="C53" s="62">
        <v>1705103</v>
      </c>
      <c r="E53" s="69">
        <v>18476</v>
      </c>
      <c r="F53" s="58">
        <v>1337</v>
      </c>
      <c r="H53" t="s">
        <v>404</v>
      </c>
      <c r="I53" s="48">
        <v>2734.3333333333335</v>
      </c>
      <c r="J53" s="8">
        <f t="shared" si="1"/>
        <v>2734333.3333333335</v>
      </c>
      <c r="M53" t="s">
        <v>404</v>
      </c>
      <c r="N53" s="8">
        <f t="shared" si="0"/>
        <v>2704850.4943520753</v>
      </c>
      <c r="Q53" s="48"/>
    </row>
    <row r="54" spans="1:17">
      <c r="A54" s="52">
        <v>34607</v>
      </c>
      <c r="B54" s="62">
        <v>1323896</v>
      </c>
      <c r="C54" s="62">
        <v>1610490</v>
      </c>
      <c r="E54" s="69">
        <v>18507</v>
      </c>
      <c r="F54" s="58">
        <v>1453</v>
      </c>
      <c r="H54" t="s">
        <v>394</v>
      </c>
      <c r="I54" s="48">
        <v>2646.3333333333335</v>
      </c>
      <c r="J54" s="8">
        <f t="shared" si="1"/>
        <v>2646333.3333333335</v>
      </c>
      <c r="M54" t="s">
        <v>394</v>
      </c>
      <c r="N54" s="8">
        <f t="shared" si="0"/>
        <v>2617799.3508059396</v>
      </c>
      <c r="Q54" s="48"/>
    </row>
    <row r="55" spans="1:17">
      <c r="A55" s="52">
        <v>34972</v>
      </c>
      <c r="B55" s="62">
        <v>1280160</v>
      </c>
      <c r="C55" s="62">
        <v>1518224</v>
      </c>
      <c r="E55" s="69">
        <v>18537</v>
      </c>
      <c r="F55" s="58">
        <v>1734</v>
      </c>
      <c r="H55" t="s">
        <v>395</v>
      </c>
      <c r="I55" s="48">
        <v>2641</v>
      </c>
      <c r="J55" s="8">
        <f t="shared" si="1"/>
        <v>2641000</v>
      </c>
      <c r="M55" t="s">
        <v>395</v>
      </c>
      <c r="N55" s="8">
        <f t="shared" si="0"/>
        <v>2612523.5239243559</v>
      </c>
      <c r="Q55" s="48"/>
    </row>
    <row r="56" spans="1:17">
      <c r="A56" s="52">
        <v>35338</v>
      </c>
      <c r="B56" s="62">
        <v>1231301</v>
      </c>
      <c r="C56" s="62">
        <v>1471722</v>
      </c>
      <c r="E56" s="69">
        <v>18568</v>
      </c>
      <c r="F56" s="58">
        <v>1941</v>
      </c>
      <c r="H56" t="s">
        <v>405</v>
      </c>
      <c r="I56" s="48">
        <v>2634</v>
      </c>
      <c r="J56" s="8">
        <f t="shared" si="1"/>
        <v>2634000</v>
      </c>
      <c r="M56" t="s">
        <v>405</v>
      </c>
      <c r="N56" s="8">
        <f t="shared" si="0"/>
        <v>2605599.0011422769</v>
      </c>
      <c r="Q56" s="48"/>
    </row>
    <row r="57" spans="1:17">
      <c r="A57" s="52">
        <v>35703</v>
      </c>
      <c r="B57" s="62">
        <v>1211304</v>
      </c>
      <c r="C57" s="62">
        <v>1438562</v>
      </c>
      <c r="E57" s="69">
        <v>18598</v>
      </c>
      <c r="F57" s="58">
        <v>2136</v>
      </c>
      <c r="H57" t="s">
        <v>199</v>
      </c>
      <c r="I57" s="48">
        <v>2626.3333333333335</v>
      </c>
      <c r="J57" s="8">
        <f t="shared" si="1"/>
        <v>2626333.3333333335</v>
      </c>
      <c r="K57" t="s">
        <v>199</v>
      </c>
      <c r="L57" s="62">
        <v>2598015</v>
      </c>
      <c r="M57" t="s">
        <v>199</v>
      </c>
      <c r="N57" s="8">
        <f>($L$57/$J$57)*J57</f>
        <v>2598015</v>
      </c>
      <c r="Q57" s="48"/>
    </row>
    <row r="58" spans="1:17">
      <c r="A58" s="52">
        <v>36068</v>
      </c>
      <c r="B58" s="62">
        <v>1146959</v>
      </c>
      <c r="C58" s="62">
        <v>1406830</v>
      </c>
      <c r="E58" s="69">
        <v>18629</v>
      </c>
      <c r="F58" s="58">
        <v>0</v>
      </c>
      <c r="H58" t="s">
        <v>14</v>
      </c>
      <c r="I58" s="48">
        <v>2589</v>
      </c>
      <c r="J58" s="8">
        <f t="shared" si="1"/>
        <v>2589000</v>
      </c>
      <c r="K58" t="s">
        <v>14</v>
      </c>
      <c r="L58" s="8">
        <f>L57*3/4+L61*1/4</f>
        <v>2571623.5</v>
      </c>
      <c r="M58" t="s">
        <v>14</v>
      </c>
      <c r="N58" s="8">
        <f>L58</f>
        <v>2571623.5</v>
      </c>
      <c r="Q58" s="48"/>
    </row>
    <row r="59" spans="1:17">
      <c r="A59" s="52">
        <v>36433</v>
      </c>
      <c r="B59" s="62">
        <v>1132940</v>
      </c>
      <c r="C59" s="62">
        <v>1385703</v>
      </c>
      <c r="E59" s="69">
        <v>18660</v>
      </c>
      <c r="F59" s="58">
        <v>0</v>
      </c>
      <c r="H59" t="s">
        <v>15</v>
      </c>
      <c r="I59" s="48">
        <v>2553</v>
      </c>
      <c r="J59" s="8">
        <f t="shared" si="1"/>
        <v>2553000</v>
      </c>
      <c r="K59" t="s">
        <v>15</v>
      </c>
      <c r="L59" s="8">
        <f>L57*1/2+L61*1/2</f>
        <v>2545232</v>
      </c>
      <c r="M59" t="s">
        <v>15</v>
      </c>
      <c r="N59" s="8">
        <f t="shared" ref="N59:N122" si="2">L59</f>
        <v>2545232</v>
      </c>
      <c r="Q59" s="48"/>
    </row>
    <row r="60" spans="1:17">
      <c r="A60" s="52">
        <v>36616</v>
      </c>
      <c r="B60" s="62">
        <v>1101036</v>
      </c>
      <c r="C60" s="62">
        <v>1366554</v>
      </c>
      <c r="E60" s="69">
        <v>18688</v>
      </c>
      <c r="F60" s="58">
        <v>0</v>
      </c>
      <c r="K60" t="s">
        <v>16</v>
      </c>
      <c r="L60" s="8">
        <f>L57*1/4+L61*3/4</f>
        <v>2518840.5</v>
      </c>
      <c r="M60" t="s">
        <v>16</v>
      </c>
      <c r="N60" s="8">
        <f t="shared" si="2"/>
        <v>2518840.5</v>
      </c>
      <c r="Q60" s="48"/>
    </row>
    <row r="61" spans="1:17">
      <c r="A61" s="52">
        <v>36707</v>
      </c>
      <c r="B61" s="62">
        <v>1134853</v>
      </c>
      <c r="C61" s="62">
        <v>1372900</v>
      </c>
      <c r="E61" s="69">
        <v>18719</v>
      </c>
      <c r="F61" s="58">
        <v>0</v>
      </c>
      <c r="K61" t="s">
        <v>17</v>
      </c>
      <c r="L61" s="62">
        <v>2492449</v>
      </c>
      <c r="M61" t="s">
        <v>17</v>
      </c>
      <c r="N61" s="8">
        <f t="shared" si="2"/>
        <v>2492449</v>
      </c>
      <c r="Q61" s="48"/>
    </row>
    <row r="62" spans="1:17">
      <c r="A62" s="52">
        <v>36799</v>
      </c>
      <c r="B62" s="62">
        <v>1126521</v>
      </c>
      <c r="C62" s="62">
        <v>1384338</v>
      </c>
      <c r="E62" s="69">
        <v>18749</v>
      </c>
      <c r="F62" s="58">
        <v>0</v>
      </c>
      <c r="K62" t="s">
        <v>18</v>
      </c>
      <c r="L62" s="8">
        <f>L61*3/4+L65*1/4</f>
        <v>2492346</v>
      </c>
      <c r="M62" t="s">
        <v>18</v>
      </c>
      <c r="N62" s="8">
        <f t="shared" si="2"/>
        <v>2492346</v>
      </c>
      <c r="Q62" s="48"/>
    </row>
    <row r="63" spans="1:17">
      <c r="A63" s="52">
        <v>36891</v>
      </c>
      <c r="B63" s="62">
        <v>1109280</v>
      </c>
      <c r="C63" s="62">
        <v>1372352</v>
      </c>
      <c r="E63" s="69">
        <v>18780</v>
      </c>
      <c r="F63" s="58">
        <v>0</v>
      </c>
      <c r="K63" t="s">
        <v>19</v>
      </c>
      <c r="L63" s="8">
        <f>L61*1/2+L65*1/2</f>
        <v>2492243</v>
      </c>
      <c r="M63" t="s">
        <v>19</v>
      </c>
      <c r="N63" s="8">
        <f t="shared" si="2"/>
        <v>2492243</v>
      </c>
      <c r="Q63" s="48"/>
    </row>
    <row r="64" spans="1:17">
      <c r="A64" s="52">
        <v>36981</v>
      </c>
      <c r="B64" s="62">
        <v>1107433</v>
      </c>
      <c r="C64" s="62">
        <v>1372202</v>
      </c>
      <c r="E64" s="69">
        <v>18810</v>
      </c>
      <c r="F64" s="58">
        <v>3095</v>
      </c>
      <c r="K64" t="s">
        <v>20</v>
      </c>
      <c r="L64" s="8">
        <f>L61*1/4+L65*3/4</f>
        <v>2492140</v>
      </c>
      <c r="M64" t="s">
        <v>20</v>
      </c>
      <c r="N64" s="8">
        <f t="shared" si="2"/>
        <v>2492140</v>
      </c>
      <c r="Q64" s="48"/>
    </row>
    <row r="65" spans="1:17">
      <c r="A65" s="52">
        <v>37072</v>
      </c>
      <c r="B65" s="62">
        <v>1123831</v>
      </c>
      <c r="C65" s="62">
        <v>1376905</v>
      </c>
      <c r="E65" s="69">
        <v>18841</v>
      </c>
      <c r="F65" s="58">
        <v>3163</v>
      </c>
      <c r="K65" t="s">
        <v>21</v>
      </c>
      <c r="L65" s="62">
        <v>2492037</v>
      </c>
      <c r="M65" t="s">
        <v>21</v>
      </c>
      <c r="N65" s="8">
        <f t="shared" si="2"/>
        <v>2492037</v>
      </c>
      <c r="Q65" s="48"/>
    </row>
    <row r="66" spans="1:17">
      <c r="A66" s="52">
        <v>37164</v>
      </c>
      <c r="B66" s="62">
        <v>1130328</v>
      </c>
      <c r="C66" s="62">
        <v>1385116</v>
      </c>
      <c r="E66" s="69">
        <v>18872</v>
      </c>
      <c r="F66" s="58">
        <v>3210</v>
      </c>
      <c r="K66" t="s">
        <v>22</v>
      </c>
      <c r="L66" s="8">
        <f>L65*3/4+L69*1/4</f>
        <v>2507255.75</v>
      </c>
      <c r="M66" t="s">
        <v>22</v>
      </c>
      <c r="N66" s="8">
        <f t="shared" si="2"/>
        <v>2507255.75</v>
      </c>
      <c r="Q66" s="48"/>
    </row>
    <row r="67" spans="1:17">
      <c r="A67" s="52">
        <v>37256</v>
      </c>
      <c r="B67" s="8">
        <f>B66*3/4+B70*1/4</f>
        <v>1143033.5</v>
      </c>
      <c r="C67" s="8">
        <f>C66*3/4+C70*1/4</f>
        <v>1391745.5</v>
      </c>
      <c r="E67" s="69">
        <v>18902</v>
      </c>
      <c r="F67" s="58">
        <v>3210</v>
      </c>
      <c r="K67" t="s">
        <v>23</v>
      </c>
      <c r="L67" s="8">
        <f>L65*1/2+L69*1/2</f>
        <v>2522474.5</v>
      </c>
      <c r="M67" t="s">
        <v>23</v>
      </c>
      <c r="N67" s="8">
        <f t="shared" si="2"/>
        <v>2522474.5</v>
      </c>
      <c r="Q67" s="48"/>
    </row>
    <row r="68" spans="1:17">
      <c r="A68" s="52">
        <v>37346</v>
      </c>
      <c r="B68" s="8">
        <f>B66*1/2+B70*1/2</f>
        <v>1155739</v>
      </c>
      <c r="C68" s="8">
        <f>C66*1/2+C70*1/2</f>
        <v>1398375</v>
      </c>
      <c r="E68" s="69">
        <v>18933</v>
      </c>
      <c r="F68" s="58">
        <v>3258</v>
      </c>
      <c r="K68" t="s">
        <v>24</v>
      </c>
      <c r="L68" s="8">
        <f>L65*1/4+L69*3/4</f>
        <v>2537693.25</v>
      </c>
      <c r="M68" t="s">
        <v>24</v>
      </c>
      <c r="N68" s="8">
        <f t="shared" si="2"/>
        <v>2537693.25</v>
      </c>
      <c r="Q68" s="48"/>
    </row>
    <row r="69" spans="1:17">
      <c r="A69" s="52">
        <v>37437</v>
      </c>
      <c r="B69" s="8">
        <f>B66*1/4+B70*3/4</f>
        <v>1168444.5</v>
      </c>
      <c r="C69" s="8">
        <f>C66*1/4+C70*3/4</f>
        <v>1405004.5</v>
      </c>
      <c r="E69" s="69">
        <v>18963</v>
      </c>
      <c r="F69" s="58">
        <v>3285</v>
      </c>
      <c r="K69" t="s">
        <v>25</v>
      </c>
      <c r="L69" s="62">
        <v>2552912</v>
      </c>
      <c r="M69" t="s">
        <v>25</v>
      </c>
      <c r="N69" s="8">
        <f t="shared" si="2"/>
        <v>2552912</v>
      </c>
      <c r="Q69" s="48"/>
    </row>
    <row r="70" spans="1:17">
      <c r="A70" s="52">
        <v>37529</v>
      </c>
      <c r="B70" s="62">
        <v>1181150</v>
      </c>
      <c r="C70" s="62">
        <v>1411634</v>
      </c>
      <c r="E70" s="69">
        <v>18994</v>
      </c>
      <c r="F70" s="58">
        <v>3311</v>
      </c>
      <c r="H70" s="10"/>
      <c r="K70" t="s">
        <v>26</v>
      </c>
      <c r="L70" s="8">
        <f>L69*3/4+L73*1/4</f>
        <v>2586606.5</v>
      </c>
      <c r="M70" t="s">
        <v>26</v>
      </c>
      <c r="N70" s="8">
        <f t="shared" si="2"/>
        <v>2586606.5</v>
      </c>
      <c r="Q70" s="48"/>
    </row>
    <row r="71" spans="1:17">
      <c r="A71" s="52">
        <v>37621</v>
      </c>
      <c r="B71" s="62">
        <v>1173727</v>
      </c>
      <c r="C71" s="62">
        <v>1411200</v>
      </c>
      <c r="E71" s="69">
        <v>19025</v>
      </c>
      <c r="F71" s="58">
        <v>3390</v>
      </c>
      <c r="H71" s="10"/>
      <c r="K71" t="s">
        <v>27</v>
      </c>
      <c r="L71" s="8">
        <f>L69*1/2+L73*1/2</f>
        <v>2620301</v>
      </c>
      <c r="M71" t="s">
        <v>27</v>
      </c>
      <c r="N71" s="8">
        <f t="shared" si="2"/>
        <v>2620301</v>
      </c>
      <c r="Q71" s="48"/>
    </row>
    <row r="72" spans="1:17">
      <c r="A72" s="52">
        <v>37711</v>
      </c>
      <c r="B72" s="62">
        <v>1161229</v>
      </c>
      <c r="C72" s="62">
        <v>1414517</v>
      </c>
      <c r="E72" s="69">
        <v>19054</v>
      </c>
      <c r="F72" s="58">
        <v>3488</v>
      </c>
      <c r="H72" s="10"/>
      <c r="K72" t="s">
        <v>28</v>
      </c>
      <c r="L72" s="8">
        <f>L69*1/4+L73*3/4</f>
        <v>2653995.5</v>
      </c>
      <c r="M72" t="s">
        <v>28</v>
      </c>
      <c r="N72" s="8">
        <f t="shared" si="2"/>
        <v>2653995.5</v>
      </c>
    </row>
    <row r="73" spans="1:17">
      <c r="A73" s="52">
        <v>37802</v>
      </c>
      <c r="B73" s="62">
        <v>1166589</v>
      </c>
      <c r="C73" s="62">
        <v>1429684</v>
      </c>
      <c r="E73" s="69">
        <v>19085</v>
      </c>
      <c r="F73" s="58">
        <v>3516</v>
      </c>
      <c r="H73" s="10"/>
      <c r="K73" t="s">
        <v>29</v>
      </c>
      <c r="L73" s="62">
        <v>2687690</v>
      </c>
      <c r="M73" t="s">
        <v>29</v>
      </c>
      <c r="N73" s="8">
        <f t="shared" si="2"/>
        <v>2687690</v>
      </c>
    </row>
    <row r="74" spans="1:17">
      <c r="A74" s="52">
        <v>37894</v>
      </c>
      <c r="B74" s="62">
        <v>1181613</v>
      </c>
      <c r="C74" s="62">
        <v>1434377</v>
      </c>
      <c r="E74" s="69">
        <v>19115</v>
      </c>
      <c r="F74" s="58">
        <v>3520</v>
      </c>
      <c r="H74" s="10"/>
      <c r="K74" t="s">
        <v>30</v>
      </c>
      <c r="L74" s="8">
        <f>L73*3/4+L77*1/4</f>
        <v>2689577.5</v>
      </c>
      <c r="M74" t="s">
        <v>30</v>
      </c>
      <c r="N74" s="8">
        <f t="shared" si="2"/>
        <v>2689577.5</v>
      </c>
      <c r="P74" s="8"/>
      <c r="Q74" s="8"/>
    </row>
    <row r="75" spans="1:17">
      <c r="A75" s="52">
        <v>37986</v>
      </c>
      <c r="B75" s="62">
        <v>1166326</v>
      </c>
      <c r="C75" s="62">
        <v>1423348</v>
      </c>
      <c r="E75" s="69">
        <v>19146</v>
      </c>
      <c r="F75" s="58">
        <v>3494</v>
      </c>
      <c r="H75" s="10"/>
      <c r="K75" t="s">
        <v>31</v>
      </c>
      <c r="L75" s="8">
        <f>L73*1/2+L77*1/2</f>
        <v>2691465</v>
      </c>
      <c r="M75" t="s">
        <v>31</v>
      </c>
      <c r="N75" s="8">
        <f t="shared" si="2"/>
        <v>2691465</v>
      </c>
    </row>
    <row r="76" spans="1:17">
      <c r="A76" s="52">
        <v>38077</v>
      </c>
      <c r="B76" s="62">
        <v>1168195</v>
      </c>
      <c r="C76" s="62">
        <v>1425887</v>
      </c>
      <c r="E76" s="69">
        <v>19176</v>
      </c>
      <c r="F76" s="58">
        <v>3466</v>
      </c>
      <c r="H76" s="10"/>
      <c r="K76" t="s">
        <v>32</v>
      </c>
      <c r="L76" s="8">
        <f>L73*1/4+L77*3/4</f>
        <v>2693352.5</v>
      </c>
      <c r="M76" t="s">
        <v>32</v>
      </c>
      <c r="N76" s="8">
        <f t="shared" si="2"/>
        <v>2693352.5</v>
      </c>
    </row>
    <row r="77" spans="1:17">
      <c r="A77" s="52">
        <v>38168</v>
      </c>
      <c r="B77" s="62">
        <v>1161060</v>
      </c>
      <c r="C77" s="62">
        <v>1431813</v>
      </c>
      <c r="E77" s="69">
        <v>19207</v>
      </c>
      <c r="F77" s="58">
        <v>3461</v>
      </c>
      <c r="K77" t="s">
        <v>33</v>
      </c>
      <c r="L77" s="62">
        <v>2695240</v>
      </c>
      <c r="M77" t="s">
        <v>33</v>
      </c>
      <c r="N77" s="8">
        <f t="shared" si="2"/>
        <v>2695240</v>
      </c>
    </row>
    <row r="78" spans="1:17">
      <c r="A78" s="52">
        <v>38260</v>
      </c>
      <c r="B78" s="62">
        <v>1139034</v>
      </c>
      <c r="C78" s="62">
        <v>1426836</v>
      </c>
      <c r="E78" s="69">
        <v>19238</v>
      </c>
      <c r="F78" s="58">
        <v>3468</v>
      </c>
      <c r="K78" t="s">
        <v>34</v>
      </c>
      <c r="L78" s="8">
        <f>L77*3/4+L81*1/4</f>
        <v>2693965.25</v>
      </c>
      <c r="M78" t="s">
        <v>34</v>
      </c>
      <c r="N78" s="8">
        <f t="shared" si="2"/>
        <v>2693965.25</v>
      </c>
      <c r="P78" s="8"/>
      <c r="Q78" s="8"/>
    </row>
    <row r="79" spans="1:17">
      <c r="A79" s="52">
        <v>38352</v>
      </c>
      <c r="B79" s="62">
        <v>1130835</v>
      </c>
      <c r="C79" s="62">
        <v>1411287</v>
      </c>
      <c r="E79" s="69">
        <v>19268</v>
      </c>
      <c r="F79" s="58">
        <v>3420</v>
      </c>
      <c r="K79" t="s">
        <v>35</v>
      </c>
      <c r="L79" s="8">
        <f>L77*1/2+L81*1/2</f>
        <v>2692690.5</v>
      </c>
      <c r="M79" t="s">
        <v>35</v>
      </c>
      <c r="N79" s="8">
        <f t="shared" si="2"/>
        <v>2692690.5</v>
      </c>
    </row>
    <row r="80" spans="1:17">
      <c r="A80" s="52">
        <v>38442</v>
      </c>
      <c r="B80" s="62">
        <v>1110805</v>
      </c>
      <c r="C80" s="62">
        <v>1398833</v>
      </c>
      <c r="E80" s="69">
        <v>19299</v>
      </c>
      <c r="F80" s="58">
        <v>3401</v>
      </c>
      <c r="K80" t="s">
        <v>36</v>
      </c>
      <c r="L80" s="8">
        <f>L77*1/4+L81*3/4</f>
        <v>2691415.75</v>
      </c>
      <c r="M80" t="s">
        <v>36</v>
      </c>
      <c r="N80" s="8">
        <f t="shared" si="2"/>
        <v>2691415.75</v>
      </c>
    </row>
    <row r="81" spans="1:17">
      <c r="A81" s="52">
        <v>38533</v>
      </c>
      <c r="B81" s="62">
        <v>1112684</v>
      </c>
      <c r="C81" s="62">
        <v>1390765</v>
      </c>
      <c r="E81" s="69">
        <v>19329</v>
      </c>
      <c r="F81" s="58">
        <v>3388</v>
      </c>
      <c r="K81" t="s">
        <v>37</v>
      </c>
      <c r="L81" s="62">
        <v>2690141</v>
      </c>
      <c r="M81" t="s">
        <v>37</v>
      </c>
      <c r="N81" s="8">
        <f t="shared" si="2"/>
        <v>2690141</v>
      </c>
    </row>
    <row r="82" spans="1:17">
      <c r="A82" s="52">
        <v>38625</v>
      </c>
      <c r="B82" s="62">
        <v>1098397</v>
      </c>
      <c r="C82" s="62">
        <v>1389394</v>
      </c>
      <c r="E82" s="69">
        <v>19360</v>
      </c>
      <c r="F82" s="58">
        <v>3543</v>
      </c>
      <c r="K82" t="s">
        <v>38</v>
      </c>
      <c r="L82" s="8">
        <f>L81*3/4+L85*1/4</f>
        <v>2698555.75</v>
      </c>
      <c r="M82" t="s">
        <v>38</v>
      </c>
      <c r="N82" s="8">
        <f t="shared" si="2"/>
        <v>2698555.75</v>
      </c>
      <c r="P82" s="8"/>
      <c r="Q82" s="8"/>
    </row>
    <row r="83" spans="1:17">
      <c r="A83" s="52">
        <v>38717</v>
      </c>
      <c r="B83" s="62">
        <v>1106633</v>
      </c>
      <c r="C83" s="62">
        <v>1378014</v>
      </c>
      <c r="E83" s="69">
        <v>19391</v>
      </c>
      <c r="F83" s="58">
        <v>3543</v>
      </c>
      <c r="K83" t="s">
        <v>39</v>
      </c>
      <c r="L83" s="8">
        <f>L81*1/2+L85*1/2</f>
        <v>2706970.5</v>
      </c>
      <c r="M83" t="s">
        <v>39</v>
      </c>
      <c r="N83" s="8">
        <f t="shared" si="2"/>
        <v>2706970.5</v>
      </c>
    </row>
    <row r="84" spans="1:17">
      <c r="A84" s="52">
        <v>38807</v>
      </c>
      <c r="B84" s="62">
        <v>1084552</v>
      </c>
      <c r="C84" s="62">
        <v>1378963</v>
      </c>
      <c r="E84" s="69">
        <v>19419</v>
      </c>
      <c r="F84" s="58">
        <v>3545</v>
      </c>
      <c r="K84" t="s">
        <v>40</v>
      </c>
      <c r="L84" s="8">
        <f>L81*1/4+L85*3/4</f>
        <v>2715385.25</v>
      </c>
      <c r="M84" t="s">
        <v>40</v>
      </c>
      <c r="N84" s="8">
        <f t="shared" si="2"/>
        <v>2715385.25</v>
      </c>
    </row>
    <row r="85" spans="1:17">
      <c r="A85" s="52">
        <v>38898</v>
      </c>
      <c r="B85" s="62">
        <v>1092580</v>
      </c>
      <c r="C85" s="62">
        <v>1381400</v>
      </c>
      <c r="E85" s="69">
        <v>19450</v>
      </c>
      <c r="F85" s="58">
        <v>3528</v>
      </c>
      <c r="K85" t="s">
        <v>41</v>
      </c>
      <c r="L85" s="62">
        <v>2723800</v>
      </c>
      <c r="M85" t="s">
        <v>41</v>
      </c>
      <c r="N85" s="8">
        <f t="shared" si="2"/>
        <v>2723800</v>
      </c>
    </row>
    <row r="86" spans="1:17">
      <c r="A86" s="52">
        <v>38990</v>
      </c>
      <c r="B86" s="62">
        <v>1100000</v>
      </c>
      <c r="C86" s="62">
        <v>1384960</v>
      </c>
      <c r="E86" s="69">
        <v>19480</v>
      </c>
      <c r="F86" s="58">
        <v>3533</v>
      </c>
      <c r="K86" t="s">
        <v>42</v>
      </c>
      <c r="L86" s="8">
        <f>L85*3/4+L89*1/4</f>
        <v>2850152.25</v>
      </c>
      <c r="M86" t="s">
        <v>42</v>
      </c>
      <c r="N86" s="8">
        <f t="shared" si="2"/>
        <v>2850152.25</v>
      </c>
      <c r="P86" s="8"/>
      <c r="Q86" s="8"/>
    </row>
    <row r="87" spans="1:17">
      <c r="A87" s="52">
        <v>39082</v>
      </c>
      <c r="B87" s="62">
        <v>1091464</v>
      </c>
      <c r="C87" s="62">
        <v>1371530</v>
      </c>
      <c r="E87" s="69">
        <v>19511</v>
      </c>
      <c r="F87" s="58">
        <v>3556</v>
      </c>
      <c r="K87" t="s">
        <v>43</v>
      </c>
      <c r="L87" s="8">
        <f>L85*1/2+L89*1/2</f>
        <v>2976504.5</v>
      </c>
      <c r="M87" t="s">
        <v>43</v>
      </c>
      <c r="N87" s="8">
        <f t="shared" si="2"/>
        <v>2976504.5</v>
      </c>
    </row>
    <row r="88" spans="1:17">
      <c r="A88" s="52">
        <v>39172</v>
      </c>
      <c r="B88" s="8">
        <f>B87*1/2+B89*1/2</f>
        <v>1087045.5</v>
      </c>
      <c r="C88" s="8">
        <f>C87*1/2+C89*1/2</f>
        <v>1372217.5</v>
      </c>
      <c r="E88" s="69">
        <v>19541</v>
      </c>
      <c r="F88" s="58">
        <v>3590</v>
      </c>
      <c r="K88" t="s">
        <v>44</v>
      </c>
      <c r="L88" s="8">
        <f>L85*1/4+L89*3/4</f>
        <v>3102856.75</v>
      </c>
      <c r="M88" t="s">
        <v>44</v>
      </c>
      <c r="N88" s="8">
        <f t="shared" si="2"/>
        <v>3102856.75</v>
      </c>
    </row>
    <row r="89" spans="1:17">
      <c r="A89" s="52">
        <v>39263</v>
      </c>
      <c r="B89" s="62">
        <v>1082627</v>
      </c>
      <c r="C89" s="62">
        <v>1372905</v>
      </c>
      <c r="E89" s="69">
        <v>19572</v>
      </c>
      <c r="F89" s="58">
        <v>3590</v>
      </c>
      <c r="K89" t="s">
        <v>45</v>
      </c>
      <c r="L89" s="62">
        <v>3229209</v>
      </c>
      <c r="M89" t="s">
        <v>45</v>
      </c>
      <c r="N89" s="8">
        <f t="shared" si="2"/>
        <v>3229209</v>
      </c>
    </row>
    <row r="90" spans="1:17">
      <c r="A90" s="52">
        <v>39355</v>
      </c>
      <c r="B90" s="62">
        <v>1084548</v>
      </c>
      <c r="C90" s="62">
        <v>1379551</v>
      </c>
      <c r="E90" s="69">
        <v>19603</v>
      </c>
      <c r="F90" s="58">
        <v>3575</v>
      </c>
      <c r="K90" t="s">
        <v>46</v>
      </c>
      <c r="L90" s="8">
        <f>L89*3/4+L93*1/4</f>
        <v>3274889.5</v>
      </c>
      <c r="M90" t="s">
        <v>46</v>
      </c>
      <c r="N90" s="8">
        <f t="shared" si="2"/>
        <v>3274889.5</v>
      </c>
      <c r="P90" s="8"/>
      <c r="Q90" s="8"/>
    </row>
    <row r="91" spans="1:17">
      <c r="A91" s="52">
        <v>39447</v>
      </c>
      <c r="B91" s="62">
        <v>1079599</v>
      </c>
      <c r="C91" s="62">
        <v>1368226</v>
      </c>
      <c r="E91" s="69">
        <v>19633</v>
      </c>
      <c r="F91" s="58">
        <v>3550</v>
      </c>
      <c r="K91" t="s">
        <v>47</v>
      </c>
      <c r="L91" s="8">
        <f>L89*1/2+L93*1/2</f>
        <v>3320570</v>
      </c>
      <c r="M91" t="s">
        <v>47</v>
      </c>
      <c r="N91" s="8">
        <f t="shared" si="2"/>
        <v>3320570</v>
      </c>
    </row>
    <row r="92" spans="1:17">
      <c r="A92" s="52">
        <v>39538</v>
      </c>
      <c r="B92" s="62">
        <v>1083027</v>
      </c>
      <c r="C92" s="62">
        <v>1373205</v>
      </c>
      <c r="E92" s="69">
        <v>19664</v>
      </c>
      <c r="F92" s="58">
        <v>3520</v>
      </c>
      <c r="H92" s="10"/>
      <c r="K92" t="s">
        <v>48</v>
      </c>
      <c r="L92" s="8">
        <f>L89*1/4+L93*3/4</f>
        <v>3366250.5</v>
      </c>
      <c r="M92" t="s">
        <v>48</v>
      </c>
      <c r="N92" s="8">
        <f t="shared" si="2"/>
        <v>3366250.5</v>
      </c>
    </row>
    <row r="93" spans="1:17">
      <c r="A93" s="52">
        <v>39629</v>
      </c>
      <c r="B93" s="62">
        <v>1105297</v>
      </c>
      <c r="C93" s="62">
        <v>1385122</v>
      </c>
      <c r="E93" s="69">
        <v>19694</v>
      </c>
      <c r="F93" s="58">
        <v>3492</v>
      </c>
      <c r="H93" s="10"/>
      <c r="K93" t="s">
        <v>49</v>
      </c>
      <c r="L93" s="62">
        <v>3411931</v>
      </c>
      <c r="M93" t="s">
        <v>49</v>
      </c>
      <c r="N93" s="8">
        <f t="shared" si="2"/>
        <v>3411931</v>
      </c>
    </row>
    <row r="94" spans="1:17">
      <c r="A94" s="52">
        <v>39660</v>
      </c>
      <c r="C94" s="62">
        <v>1394311</v>
      </c>
      <c r="E94" s="69">
        <v>19725</v>
      </c>
      <c r="F94" s="58">
        <v>3452</v>
      </c>
      <c r="H94" s="10"/>
      <c r="K94" t="s">
        <v>50</v>
      </c>
      <c r="L94" s="8">
        <f>L93*3/4+L97*1/4</f>
        <v>3431345.25</v>
      </c>
      <c r="M94" t="s">
        <v>50</v>
      </c>
      <c r="N94" s="8">
        <f t="shared" si="2"/>
        <v>3431345.25</v>
      </c>
      <c r="P94" s="8"/>
      <c r="Q94" s="8"/>
    </row>
    <row r="95" spans="1:17">
      <c r="A95" s="52">
        <v>39691</v>
      </c>
      <c r="C95" s="62">
        <v>1398434</v>
      </c>
      <c r="E95" s="69">
        <v>19756</v>
      </c>
      <c r="F95" s="58">
        <v>3414</v>
      </c>
      <c r="H95" s="10"/>
      <c r="K95" t="s">
        <v>51</v>
      </c>
      <c r="L95" s="8">
        <f>L93*1/2+L97*1/2</f>
        <v>3450759.5</v>
      </c>
      <c r="M95" t="s">
        <v>51</v>
      </c>
      <c r="N95" s="8">
        <f t="shared" si="2"/>
        <v>3450759.5</v>
      </c>
    </row>
    <row r="96" spans="1:17">
      <c r="A96" s="52">
        <v>39721</v>
      </c>
      <c r="C96" s="62">
        <v>1401757</v>
      </c>
      <c r="E96" s="69">
        <v>19784</v>
      </c>
      <c r="F96" s="58">
        <v>3393</v>
      </c>
      <c r="K96" t="s">
        <v>52</v>
      </c>
      <c r="L96" s="8">
        <f>L93*1/4+L97*3/4</f>
        <v>3470173.75</v>
      </c>
      <c r="M96" t="s">
        <v>52</v>
      </c>
      <c r="N96" s="8">
        <f t="shared" si="2"/>
        <v>3470173.75</v>
      </c>
    </row>
    <row r="97" spans="1:17">
      <c r="A97" s="52">
        <v>39752</v>
      </c>
      <c r="C97" s="62">
        <v>1404686</v>
      </c>
      <c r="E97" s="69">
        <v>19815</v>
      </c>
      <c r="F97" s="58">
        <v>3375</v>
      </c>
      <c r="K97" t="s">
        <v>53</v>
      </c>
      <c r="L97" s="62">
        <v>3489588</v>
      </c>
      <c r="M97" t="s">
        <v>53</v>
      </c>
      <c r="N97" s="8">
        <f t="shared" si="2"/>
        <v>3489588</v>
      </c>
    </row>
    <row r="98" spans="1:17">
      <c r="A98" s="52">
        <v>39782</v>
      </c>
      <c r="C98" s="62">
        <v>1405067</v>
      </c>
      <c r="E98" s="69">
        <v>19845</v>
      </c>
      <c r="F98" s="58">
        <v>3361</v>
      </c>
      <c r="K98" t="s">
        <v>54</v>
      </c>
      <c r="L98" s="8">
        <f>L97*3/4+L101*1/4</f>
        <v>3479508.75</v>
      </c>
      <c r="M98" t="s">
        <v>54</v>
      </c>
      <c r="N98" s="8">
        <f t="shared" si="2"/>
        <v>3479508.75</v>
      </c>
      <c r="P98" s="8"/>
      <c r="Q98" s="8"/>
    </row>
    <row r="99" spans="1:17">
      <c r="A99" s="52">
        <v>39813</v>
      </c>
      <c r="C99" s="62">
        <v>1402227</v>
      </c>
      <c r="E99" s="69">
        <v>19876</v>
      </c>
      <c r="F99" s="58">
        <v>3343</v>
      </c>
      <c r="K99" t="s">
        <v>55</v>
      </c>
      <c r="L99" s="8">
        <f>L97*1/2+L101*1/2</f>
        <v>3469429.5</v>
      </c>
      <c r="M99" t="s">
        <v>55</v>
      </c>
      <c r="N99" s="8">
        <f t="shared" si="2"/>
        <v>3469429.5</v>
      </c>
    </row>
    <row r="100" spans="1:17">
      <c r="A100" s="52">
        <v>39844</v>
      </c>
      <c r="C100" s="62">
        <v>1409861</v>
      </c>
      <c r="E100" s="69">
        <v>19906</v>
      </c>
      <c r="F100" s="58">
        <v>3330</v>
      </c>
      <c r="K100" t="s">
        <v>56</v>
      </c>
      <c r="L100" s="8">
        <f>L97*1/4+L101*3/4</f>
        <v>3459350.25</v>
      </c>
      <c r="M100" t="s">
        <v>56</v>
      </c>
      <c r="N100" s="8">
        <f t="shared" si="2"/>
        <v>3459350.25</v>
      </c>
    </row>
    <row r="101" spans="1:17">
      <c r="A101" s="52">
        <v>39872</v>
      </c>
      <c r="C101" s="62">
        <v>1411932</v>
      </c>
      <c r="E101" s="69">
        <v>19937</v>
      </c>
      <c r="F101" s="58">
        <v>3334</v>
      </c>
      <c r="K101" t="s">
        <v>57</v>
      </c>
      <c r="L101" s="62">
        <v>3449271</v>
      </c>
      <c r="M101" t="s">
        <v>57</v>
      </c>
      <c r="N101" s="8">
        <f t="shared" si="2"/>
        <v>3449271</v>
      </c>
    </row>
    <row r="102" spans="1:17">
      <c r="A102" s="52">
        <v>39903</v>
      </c>
      <c r="C102" s="62">
        <v>1412529</v>
      </c>
      <c r="E102" s="69">
        <v>19968</v>
      </c>
      <c r="F102" s="58">
        <v>3322</v>
      </c>
      <c r="K102" t="s">
        <v>58</v>
      </c>
      <c r="L102" s="8">
        <f>L101*3/4+L105*1/4</f>
        <v>3332920.25</v>
      </c>
      <c r="M102" t="s">
        <v>58</v>
      </c>
      <c r="N102" s="8">
        <f t="shared" si="2"/>
        <v>3332920.25</v>
      </c>
      <c r="P102" s="8"/>
      <c r="Q102" s="8"/>
    </row>
    <row r="103" spans="1:17">
      <c r="A103" s="52">
        <v>39933</v>
      </c>
      <c r="C103" s="62">
        <v>1412668</v>
      </c>
      <c r="E103" s="69">
        <v>19998</v>
      </c>
      <c r="F103" s="58">
        <v>3308</v>
      </c>
      <c r="K103" t="s">
        <v>59</v>
      </c>
      <c r="L103" s="8">
        <f>L101*1/2+L105*1/2</f>
        <v>3216569.5</v>
      </c>
      <c r="M103" t="s">
        <v>59</v>
      </c>
      <c r="N103" s="8">
        <f t="shared" si="2"/>
        <v>3216569.5</v>
      </c>
    </row>
    <row r="104" spans="1:17">
      <c r="A104" s="52">
        <v>39964</v>
      </c>
      <c r="C104" s="62">
        <v>1412345</v>
      </c>
      <c r="E104" s="69">
        <v>20029</v>
      </c>
      <c r="F104" s="58">
        <v>3285</v>
      </c>
      <c r="K104" t="s">
        <v>60</v>
      </c>
      <c r="L104" s="8">
        <f>L101*1/4+L105*3/4</f>
        <v>3100218.75</v>
      </c>
      <c r="M104" t="s">
        <v>60</v>
      </c>
      <c r="N104" s="8">
        <f t="shared" si="2"/>
        <v>3100218.75</v>
      </c>
    </row>
    <row r="105" spans="1:17">
      <c r="A105" s="52">
        <v>39994</v>
      </c>
      <c r="C105" s="62">
        <v>1417747</v>
      </c>
      <c r="E105" s="69">
        <v>20059</v>
      </c>
      <c r="F105" s="58">
        <v>3285</v>
      </c>
      <c r="K105" t="s">
        <v>61</v>
      </c>
      <c r="L105" s="62">
        <v>2983868</v>
      </c>
      <c r="M105" t="s">
        <v>61</v>
      </c>
      <c r="N105" s="8">
        <f t="shared" si="2"/>
        <v>2983868</v>
      </c>
    </row>
    <row r="106" spans="1:17">
      <c r="A106" s="52">
        <v>40025</v>
      </c>
      <c r="C106" s="62">
        <v>1420642</v>
      </c>
      <c r="E106" s="69">
        <v>20090</v>
      </c>
      <c r="F106" s="58">
        <v>3203</v>
      </c>
      <c r="K106" t="s">
        <v>62</v>
      </c>
      <c r="L106" s="8">
        <f>L105*3/4+L109*1/4</f>
        <v>2894597.25</v>
      </c>
      <c r="M106" t="s">
        <v>62</v>
      </c>
      <c r="N106" s="8">
        <f t="shared" si="2"/>
        <v>2894597.25</v>
      </c>
      <c r="P106" s="8"/>
      <c r="Q106" s="8"/>
    </row>
    <row r="107" spans="1:17">
      <c r="A107" s="52">
        <v>40056</v>
      </c>
      <c r="C107" s="62">
        <v>1421731</v>
      </c>
      <c r="E107" s="69">
        <v>20121</v>
      </c>
      <c r="F107" s="58">
        <v>3229</v>
      </c>
      <c r="K107" t="s">
        <v>63</v>
      </c>
      <c r="L107" s="8">
        <f>L105*1/2+L109*1/2</f>
        <v>2805326.5</v>
      </c>
      <c r="M107" t="s">
        <v>63</v>
      </c>
      <c r="N107" s="8">
        <f t="shared" si="2"/>
        <v>2805326.5</v>
      </c>
    </row>
    <row r="108" spans="1:17">
      <c r="A108" s="52">
        <v>40086</v>
      </c>
      <c r="C108" s="62">
        <v>1418542</v>
      </c>
      <c r="E108" s="69">
        <v>20149</v>
      </c>
      <c r="F108" s="58">
        <v>3186</v>
      </c>
      <c r="K108" t="s">
        <v>64</v>
      </c>
      <c r="L108" s="8">
        <f>L105*1/4+L109*3/4</f>
        <v>2716055.75</v>
      </c>
      <c r="M108" t="s">
        <v>64</v>
      </c>
      <c r="N108" s="8">
        <f t="shared" si="2"/>
        <v>2716055.75</v>
      </c>
    </row>
    <row r="109" spans="1:17">
      <c r="A109" s="52">
        <v>40117</v>
      </c>
      <c r="C109" s="62">
        <v>1422608</v>
      </c>
      <c r="E109" s="69">
        <v>20180</v>
      </c>
      <c r="F109" s="58">
        <v>3137</v>
      </c>
      <c r="K109" t="s">
        <v>65</v>
      </c>
      <c r="L109" s="62">
        <v>2626785</v>
      </c>
      <c r="M109" t="s">
        <v>65</v>
      </c>
      <c r="N109" s="8">
        <f t="shared" si="2"/>
        <v>2626785</v>
      </c>
    </row>
    <row r="110" spans="1:17">
      <c r="A110" s="52">
        <v>40147</v>
      </c>
      <c r="C110" s="62">
        <v>1425099</v>
      </c>
      <c r="E110" s="69">
        <v>20210</v>
      </c>
      <c r="F110" s="58">
        <v>3064</v>
      </c>
      <c r="K110" t="s">
        <v>66</v>
      </c>
      <c r="L110" s="8">
        <f>L109*3/4+L113*1/4</f>
        <v>2559164</v>
      </c>
      <c r="M110" t="s">
        <v>66</v>
      </c>
      <c r="N110" s="8">
        <f t="shared" si="2"/>
        <v>2559164</v>
      </c>
      <c r="P110" s="8"/>
      <c r="Q110" s="8"/>
    </row>
    <row r="111" spans="1:17">
      <c r="A111" s="52">
        <v>40178</v>
      </c>
      <c r="C111" s="62">
        <v>1421668</v>
      </c>
      <c r="E111" s="69">
        <v>20241</v>
      </c>
      <c r="F111" s="58">
        <v>2996</v>
      </c>
      <c r="H111" s="10"/>
      <c r="K111" t="s">
        <v>67</v>
      </c>
      <c r="L111" s="8">
        <f>L109*1/2+L113*1/2</f>
        <v>2491543</v>
      </c>
      <c r="M111" t="s">
        <v>67</v>
      </c>
      <c r="N111" s="8">
        <f t="shared" si="2"/>
        <v>2491543</v>
      </c>
    </row>
    <row r="112" spans="1:17">
      <c r="A112" s="52">
        <v>40209</v>
      </c>
      <c r="C112" s="62">
        <v>1427617</v>
      </c>
      <c r="E112" s="69">
        <v>20271</v>
      </c>
      <c r="F112" s="58">
        <v>2964</v>
      </c>
      <c r="H112" s="10"/>
      <c r="K112" t="s">
        <v>68</v>
      </c>
      <c r="L112" s="8">
        <f>L109*1/4+L113*3/4</f>
        <v>2423922</v>
      </c>
      <c r="M112" t="s">
        <v>68</v>
      </c>
      <c r="N112" s="8">
        <f t="shared" si="2"/>
        <v>2423922</v>
      </c>
    </row>
    <row r="113" spans="1:17">
      <c r="A113" s="52">
        <v>40237</v>
      </c>
      <c r="C113" s="62">
        <v>1428034</v>
      </c>
      <c r="E113" s="69">
        <v>20302</v>
      </c>
      <c r="F113" s="58">
        <v>2969</v>
      </c>
      <c r="H113" s="10"/>
      <c r="K113" t="s">
        <v>69</v>
      </c>
      <c r="L113" s="62">
        <v>2356301</v>
      </c>
      <c r="M113" t="s">
        <v>69</v>
      </c>
      <c r="N113" s="8">
        <f t="shared" si="2"/>
        <v>2356301</v>
      </c>
    </row>
    <row r="114" spans="1:17">
      <c r="A114" s="52">
        <v>40268</v>
      </c>
      <c r="C114" s="62">
        <v>1428868</v>
      </c>
      <c r="E114" s="69">
        <v>20333</v>
      </c>
      <c r="F114" s="58">
        <v>2971</v>
      </c>
      <c r="H114" s="10"/>
      <c r="I114" s="4"/>
      <c r="K114" t="s">
        <v>70</v>
      </c>
      <c r="L114" s="8">
        <f>L113*3/4+L117*1/4</f>
        <v>2325202.75</v>
      </c>
      <c r="M114" t="s">
        <v>70</v>
      </c>
      <c r="N114" s="8">
        <f t="shared" si="2"/>
        <v>2325202.75</v>
      </c>
      <c r="P114" s="8"/>
      <c r="Q114" s="8"/>
    </row>
    <row r="115" spans="1:17">
      <c r="A115" s="52">
        <v>40298</v>
      </c>
      <c r="C115" s="62">
        <v>1429215</v>
      </c>
      <c r="E115" s="69">
        <v>20363</v>
      </c>
      <c r="F115" s="58">
        <v>2958</v>
      </c>
      <c r="H115" s="10"/>
      <c r="I115" s="4"/>
      <c r="K115" t="s">
        <v>71</v>
      </c>
      <c r="L115" s="8">
        <f>L113*1/2+L117*1/2</f>
        <v>2294104.5</v>
      </c>
      <c r="M115" t="s">
        <v>71</v>
      </c>
      <c r="N115" s="8">
        <f t="shared" si="2"/>
        <v>2294104.5</v>
      </c>
    </row>
    <row r="116" spans="1:17">
      <c r="A116" s="52">
        <v>40329</v>
      </c>
      <c r="C116" s="62">
        <v>1427528</v>
      </c>
      <c r="E116" s="69">
        <v>20394</v>
      </c>
      <c r="F116" s="58">
        <v>2958</v>
      </c>
      <c r="H116" s="10"/>
      <c r="I116" s="4"/>
      <c r="K116" t="s">
        <v>72</v>
      </c>
      <c r="L116" s="8">
        <f>L113*1/4+L117*3/4</f>
        <v>2263006.25</v>
      </c>
      <c r="M116" t="s">
        <v>72</v>
      </c>
      <c r="N116" s="8">
        <f t="shared" si="2"/>
        <v>2263006.25</v>
      </c>
    </row>
    <row r="117" spans="1:17">
      <c r="A117" s="52">
        <v>40359</v>
      </c>
      <c r="C117" s="62">
        <v>1434761</v>
      </c>
      <c r="E117" s="69">
        <v>20424</v>
      </c>
      <c r="F117" s="58">
        <v>2946</v>
      </c>
      <c r="H117" s="10"/>
      <c r="I117" s="4"/>
      <c r="K117" t="s">
        <v>73</v>
      </c>
      <c r="L117" s="62">
        <v>2231908</v>
      </c>
      <c r="M117" t="s">
        <v>73</v>
      </c>
      <c r="N117" s="8">
        <f t="shared" si="2"/>
        <v>2231908</v>
      </c>
    </row>
    <row r="118" spans="1:17">
      <c r="A118" s="52">
        <v>40390</v>
      </c>
      <c r="C118" s="62">
        <v>1435067</v>
      </c>
      <c r="E118" s="69">
        <v>20455</v>
      </c>
      <c r="F118" s="58">
        <v>2916</v>
      </c>
      <c r="H118" s="10"/>
      <c r="I118" s="4"/>
      <c r="K118" t="s">
        <v>74</v>
      </c>
      <c r="L118" s="8">
        <f>L117*3/4+L121*1/4</f>
        <v>2213186.75</v>
      </c>
      <c r="M118" t="s">
        <v>74</v>
      </c>
      <c r="N118" s="8">
        <f t="shared" si="2"/>
        <v>2213186.75</v>
      </c>
      <c r="P118" s="8"/>
      <c r="Q118" s="8"/>
    </row>
    <row r="119" spans="1:17">
      <c r="A119" s="52">
        <v>40421</v>
      </c>
      <c r="C119" s="62">
        <v>1435731</v>
      </c>
      <c r="E119" s="69">
        <v>20486</v>
      </c>
      <c r="F119" s="58">
        <v>2906</v>
      </c>
      <c r="H119" s="10"/>
      <c r="I119" s="4"/>
      <c r="K119" t="s">
        <v>75</v>
      </c>
      <c r="L119" s="8">
        <f>L117*1/2+L121*1/2</f>
        <v>2194465.5</v>
      </c>
      <c r="M119" t="s">
        <v>75</v>
      </c>
      <c r="N119" s="8">
        <f t="shared" si="2"/>
        <v>2194465.5</v>
      </c>
    </row>
    <row r="120" spans="1:17">
      <c r="A120" s="52">
        <v>40451</v>
      </c>
      <c r="C120" s="62">
        <v>1430985</v>
      </c>
      <c r="E120" s="69">
        <v>20515</v>
      </c>
      <c r="F120" s="58">
        <v>2893</v>
      </c>
      <c r="H120" s="10"/>
      <c r="I120" s="4"/>
      <c r="K120" t="s">
        <v>76</v>
      </c>
      <c r="L120" s="8">
        <f>L117*1/4+L121*3/4</f>
        <v>2175744.25</v>
      </c>
      <c r="M120" t="s">
        <v>76</v>
      </c>
      <c r="N120" s="8">
        <f t="shared" si="2"/>
        <v>2175744.25</v>
      </c>
    </row>
    <row r="121" spans="1:17">
      <c r="A121" s="52">
        <v>40482</v>
      </c>
      <c r="C121" s="62">
        <v>1433286</v>
      </c>
      <c r="E121" s="69">
        <v>20546</v>
      </c>
      <c r="F121" s="58">
        <v>2879</v>
      </c>
      <c r="K121" t="s">
        <v>77</v>
      </c>
      <c r="L121" s="62">
        <v>2157023</v>
      </c>
      <c r="M121" t="s">
        <v>77</v>
      </c>
      <c r="N121" s="8">
        <f t="shared" si="2"/>
        <v>2157023</v>
      </c>
    </row>
    <row r="122" spans="1:17">
      <c r="A122" s="52">
        <v>40512</v>
      </c>
      <c r="C122" s="62">
        <v>1434697</v>
      </c>
      <c r="E122" s="69">
        <v>20576</v>
      </c>
      <c r="F122" s="58">
        <v>2865</v>
      </c>
      <c r="K122" t="s">
        <v>78</v>
      </c>
      <c r="L122" s="8">
        <f>L121*3/4+L125*1/4</f>
        <v>2143966</v>
      </c>
      <c r="M122" t="s">
        <v>78</v>
      </c>
      <c r="N122" s="8">
        <f t="shared" si="2"/>
        <v>2143966</v>
      </c>
      <c r="P122" s="8"/>
      <c r="Q122" s="8"/>
    </row>
    <row r="123" spans="1:17">
      <c r="A123" s="52">
        <v>40543</v>
      </c>
      <c r="C123" s="62">
        <v>1429367</v>
      </c>
      <c r="E123" s="69">
        <v>20607</v>
      </c>
      <c r="F123" s="58">
        <v>2844</v>
      </c>
      <c r="K123" t="s">
        <v>79</v>
      </c>
      <c r="L123" s="8">
        <f>L121*1/2+L125*1/2</f>
        <v>2130909</v>
      </c>
      <c r="M123" t="s">
        <v>79</v>
      </c>
      <c r="N123" s="8">
        <f t="shared" ref="N123:N186" si="3">L123</f>
        <v>2130909</v>
      </c>
    </row>
    <row r="124" spans="1:17">
      <c r="A124" s="52">
        <v>40574</v>
      </c>
      <c r="C124" s="62">
        <v>1433174</v>
      </c>
      <c r="E124" s="69">
        <v>20637</v>
      </c>
      <c r="F124" s="58">
        <v>2836</v>
      </c>
      <c r="K124" t="s">
        <v>80</v>
      </c>
      <c r="L124" s="8">
        <f>L121*1/4+L125*3/4</f>
        <v>2117852</v>
      </c>
      <c r="M124" t="s">
        <v>80</v>
      </c>
      <c r="N124" s="8">
        <f t="shared" si="3"/>
        <v>2117852</v>
      </c>
    </row>
    <row r="125" spans="1:17">
      <c r="A125" s="52">
        <v>40602</v>
      </c>
      <c r="C125" s="62">
        <v>1434862</v>
      </c>
      <c r="E125" s="69">
        <v>20668</v>
      </c>
      <c r="F125" s="58">
        <v>2840</v>
      </c>
      <c r="K125" t="s">
        <v>81</v>
      </c>
      <c r="L125" s="62">
        <v>2104795</v>
      </c>
      <c r="M125" t="s">
        <v>81</v>
      </c>
      <c r="N125" s="8">
        <f t="shared" si="3"/>
        <v>2104795</v>
      </c>
    </row>
    <row r="126" spans="1:17">
      <c r="A126" s="52">
        <v>40633</v>
      </c>
      <c r="C126" s="8">
        <v>1435450</v>
      </c>
      <c r="E126" s="69">
        <v>20699</v>
      </c>
      <c r="F126" s="58">
        <v>2827</v>
      </c>
      <c r="K126" t="s">
        <v>82</v>
      </c>
      <c r="L126" s="8">
        <f>L125*3/4+L129*1/4</f>
        <v>2099491.5</v>
      </c>
      <c r="M126" t="s">
        <v>82</v>
      </c>
      <c r="N126" s="8">
        <f t="shared" si="3"/>
        <v>2099491.5</v>
      </c>
      <c r="P126" s="8"/>
      <c r="Q126" s="8"/>
    </row>
    <row r="127" spans="1:17">
      <c r="A127" s="52">
        <v>40663</v>
      </c>
      <c r="C127" s="8">
        <v>1432720</v>
      </c>
      <c r="E127" s="69">
        <v>20729</v>
      </c>
      <c r="F127" s="58">
        <v>2823</v>
      </c>
      <c r="K127" t="s">
        <v>83</v>
      </c>
      <c r="L127" s="8">
        <f>L125*1/2+L129*1/2</f>
        <v>2094188</v>
      </c>
      <c r="M127" t="s">
        <v>83</v>
      </c>
      <c r="N127" s="8">
        <f t="shared" si="3"/>
        <v>2094188</v>
      </c>
    </row>
    <row r="128" spans="1:17">
      <c r="A128" s="52">
        <v>40694</v>
      </c>
      <c r="C128" s="8">
        <v>1431403</v>
      </c>
      <c r="E128" s="69">
        <v>20760</v>
      </c>
      <c r="F128" s="58">
        <v>2828</v>
      </c>
      <c r="K128" t="s">
        <v>84</v>
      </c>
      <c r="L128" s="8">
        <f>L125*1/4+L129*3/4</f>
        <v>2088884.5</v>
      </c>
      <c r="M128" t="s">
        <v>84</v>
      </c>
      <c r="N128" s="8">
        <f t="shared" si="3"/>
        <v>2088884.5</v>
      </c>
    </row>
    <row r="129" spans="1:17">
      <c r="A129" s="52">
        <v>40724</v>
      </c>
      <c r="C129" s="8">
        <v>1434312</v>
      </c>
      <c r="E129" s="69">
        <v>20790</v>
      </c>
      <c r="F129" s="58">
        <v>2826</v>
      </c>
      <c r="K129" t="s">
        <v>85</v>
      </c>
      <c r="L129" s="62">
        <v>2083581</v>
      </c>
      <c r="M129" t="s">
        <v>85</v>
      </c>
      <c r="N129" s="8">
        <f t="shared" si="3"/>
        <v>2083581</v>
      </c>
    </row>
    <row r="130" spans="1:17">
      <c r="A130" s="52">
        <v>40755</v>
      </c>
      <c r="C130" s="8">
        <v>1433418</v>
      </c>
      <c r="E130" s="69">
        <v>20821</v>
      </c>
      <c r="F130" s="58">
        <v>2817</v>
      </c>
      <c r="K130" t="s">
        <v>86</v>
      </c>
      <c r="L130" s="8">
        <f>L129*3/4+L133*1/4</f>
        <v>2081321.5</v>
      </c>
      <c r="M130" t="s">
        <v>86</v>
      </c>
      <c r="N130" s="8">
        <f t="shared" si="3"/>
        <v>2081321.5</v>
      </c>
      <c r="P130" s="8"/>
      <c r="Q130" s="8"/>
    </row>
    <row r="131" spans="1:17">
      <c r="A131" s="52">
        <v>40786</v>
      </c>
      <c r="C131" s="8">
        <v>1431411</v>
      </c>
      <c r="E131" s="69">
        <v>20852</v>
      </c>
      <c r="F131" s="58">
        <v>2817</v>
      </c>
      <c r="K131" t="s">
        <v>87</v>
      </c>
      <c r="L131" s="8">
        <f>L129*1/2+L133*1/2</f>
        <v>2079062</v>
      </c>
      <c r="M131" t="s">
        <v>87</v>
      </c>
      <c r="N131" s="8">
        <f t="shared" si="3"/>
        <v>2079062</v>
      </c>
    </row>
    <row r="132" spans="1:17">
      <c r="A132" s="52">
        <v>40816</v>
      </c>
      <c r="C132" s="8">
        <v>1425113</v>
      </c>
      <c r="E132" s="69">
        <v>20880</v>
      </c>
      <c r="F132" s="58">
        <v>2816</v>
      </c>
      <c r="K132" t="s">
        <v>88</v>
      </c>
      <c r="L132" s="8">
        <f>L129*1/4+L133*3/4</f>
        <v>2076802.5</v>
      </c>
      <c r="M132" t="s">
        <v>88</v>
      </c>
      <c r="N132" s="8">
        <f t="shared" si="3"/>
        <v>2076802.5</v>
      </c>
    </row>
    <row r="133" spans="1:17">
      <c r="A133" s="52">
        <v>40847</v>
      </c>
      <c r="C133" s="8">
        <v>1423592</v>
      </c>
      <c r="E133" s="69">
        <v>20911</v>
      </c>
      <c r="F133" s="58">
        <v>2820</v>
      </c>
      <c r="K133" t="s">
        <v>89</v>
      </c>
      <c r="L133" s="62">
        <v>2074543</v>
      </c>
      <c r="M133" t="s">
        <v>89</v>
      </c>
      <c r="N133" s="8">
        <f t="shared" si="3"/>
        <v>2074543</v>
      </c>
    </row>
    <row r="134" spans="1:17">
      <c r="A134" s="52">
        <v>40877</v>
      </c>
      <c r="C134" s="8">
        <v>1421961</v>
      </c>
      <c r="E134" s="69">
        <v>20941</v>
      </c>
      <c r="F134" s="58">
        <v>2821</v>
      </c>
      <c r="K134" t="s">
        <v>90</v>
      </c>
      <c r="L134" s="8">
        <f>L133*3/4+L137*1/4</f>
        <v>2071508.25</v>
      </c>
      <c r="M134" t="s">
        <v>90</v>
      </c>
      <c r="N134" s="8">
        <f t="shared" si="3"/>
        <v>2071508.25</v>
      </c>
      <c r="P134" s="8"/>
      <c r="Q134" s="8"/>
    </row>
    <row r="135" spans="1:17">
      <c r="E135" s="69">
        <v>20972</v>
      </c>
      <c r="F135" s="58">
        <v>2819</v>
      </c>
      <c r="K135" t="s">
        <v>91</v>
      </c>
      <c r="L135" s="8">
        <f>L133*1/2+L137*1/2</f>
        <v>2068473.5</v>
      </c>
      <c r="M135" t="s">
        <v>91</v>
      </c>
      <c r="N135" s="8">
        <f t="shared" si="3"/>
        <v>2068473.5</v>
      </c>
    </row>
    <row r="136" spans="1:17">
      <c r="E136" s="69">
        <v>21002</v>
      </c>
      <c r="F136" s="58">
        <v>2823</v>
      </c>
      <c r="K136" t="s">
        <v>92</v>
      </c>
      <c r="L136" s="8">
        <f>L133*1/4+L137*3/4</f>
        <v>2065438.75</v>
      </c>
      <c r="M136" t="s">
        <v>92</v>
      </c>
      <c r="N136" s="8">
        <f t="shared" si="3"/>
        <v>2065438.75</v>
      </c>
    </row>
    <row r="137" spans="1:17">
      <c r="E137" s="69">
        <v>21033</v>
      </c>
      <c r="F137" s="58">
        <v>2839</v>
      </c>
      <c r="K137" t="s">
        <v>93</v>
      </c>
      <c r="L137" s="62">
        <v>2062404</v>
      </c>
      <c r="M137" t="s">
        <v>93</v>
      </c>
      <c r="N137" s="8">
        <f t="shared" si="3"/>
        <v>2062404</v>
      </c>
    </row>
    <row r="138" spans="1:17">
      <c r="E138" s="69">
        <v>21064</v>
      </c>
      <c r="F138" s="58">
        <v>2819</v>
      </c>
      <c r="K138" t="s">
        <v>94</v>
      </c>
      <c r="L138" s="8">
        <f>L137*3/4+L141*1/4</f>
        <v>2053676.5</v>
      </c>
      <c r="M138" t="s">
        <v>94</v>
      </c>
      <c r="N138" s="8">
        <f t="shared" si="3"/>
        <v>2053676.5</v>
      </c>
      <c r="P138" s="8"/>
      <c r="Q138" s="8"/>
    </row>
    <row r="139" spans="1:17">
      <c r="E139" s="69">
        <v>21094</v>
      </c>
      <c r="F139" s="58">
        <v>2786</v>
      </c>
      <c r="K139" t="s">
        <v>95</v>
      </c>
      <c r="L139" s="8">
        <f>L137*1/2+L141*1/2</f>
        <v>2044949</v>
      </c>
      <c r="M139" t="s">
        <v>95</v>
      </c>
      <c r="N139" s="8">
        <f t="shared" si="3"/>
        <v>2044949</v>
      </c>
    </row>
    <row r="140" spans="1:17">
      <c r="E140" s="69">
        <v>21125</v>
      </c>
      <c r="F140" s="58">
        <v>2729</v>
      </c>
      <c r="K140" t="s">
        <v>96</v>
      </c>
      <c r="L140" s="8">
        <f>L137*1/4+L141*3/4</f>
        <v>2036221.5</v>
      </c>
      <c r="M140" t="s">
        <v>96</v>
      </c>
      <c r="N140" s="8">
        <f t="shared" si="3"/>
        <v>2036221.5</v>
      </c>
    </row>
    <row r="141" spans="1:17">
      <c r="E141" s="69">
        <v>21155</v>
      </c>
      <c r="F141" s="58">
        <v>2688</v>
      </c>
      <c r="K141" t="s">
        <v>97</v>
      </c>
      <c r="L141" s="62">
        <v>2027494</v>
      </c>
      <c r="M141" t="s">
        <v>97</v>
      </c>
      <c r="N141" s="8">
        <f t="shared" si="3"/>
        <v>2027494</v>
      </c>
    </row>
    <row r="142" spans="1:17">
      <c r="E142" s="69">
        <v>21186</v>
      </c>
      <c r="F142" s="58">
        <v>2647</v>
      </c>
      <c r="H142" s="10"/>
      <c r="K142" t="s">
        <v>98</v>
      </c>
      <c r="L142" s="8">
        <f>L141*3/4+L145*1/4</f>
        <v>2033327</v>
      </c>
      <c r="M142" t="s">
        <v>98</v>
      </c>
      <c r="N142" s="8">
        <f t="shared" si="3"/>
        <v>2033327</v>
      </c>
      <c r="P142" s="8"/>
      <c r="Q142" s="8"/>
    </row>
    <row r="143" spans="1:17">
      <c r="E143" s="69">
        <v>21217</v>
      </c>
      <c r="F143" s="58">
        <v>2644</v>
      </c>
      <c r="H143" s="10"/>
      <c r="K143" t="s">
        <v>99</v>
      </c>
      <c r="L143" s="8">
        <f>L141*1/2+L145*1/2</f>
        <v>2039160</v>
      </c>
      <c r="M143" t="s">
        <v>99</v>
      </c>
      <c r="N143" s="8">
        <f t="shared" si="3"/>
        <v>2039160</v>
      </c>
    </row>
    <row r="144" spans="1:17">
      <c r="E144" s="69">
        <v>21245</v>
      </c>
      <c r="F144" s="58">
        <v>2648</v>
      </c>
      <c r="H144" s="10"/>
      <c r="K144" t="s">
        <v>100</v>
      </c>
      <c r="L144" s="8">
        <f>L141*1/4+L145*3/4</f>
        <v>2044993</v>
      </c>
      <c r="M144" t="s">
        <v>100</v>
      </c>
      <c r="N144" s="8">
        <f t="shared" si="3"/>
        <v>2044993</v>
      </c>
    </row>
    <row r="145" spans="5:17">
      <c r="E145" s="69">
        <v>21276</v>
      </c>
      <c r="F145" s="58">
        <v>2654</v>
      </c>
      <c r="H145" s="10"/>
      <c r="K145" t="s">
        <v>101</v>
      </c>
      <c r="L145" s="62">
        <v>2050826</v>
      </c>
      <c r="M145" t="s">
        <v>101</v>
      </c>
      <c r="N145" s="8">
        <f t="shared" si="3"/>
        <v>2050826</v>
      </c>
    </row>
    <row r="146" spans="5:17">
      <c r="E146" s="69">
        <v>21306</v>
      </c>
      <c r="F146" s="58">
        <v>2638</v>
      </c>
      <c r="H146" s="10"/>
      <c r="K146" t="s">
        <v>102</v>
      </c>
      <c r="L146" s="8">
        <f>L145*3/4+L149*1/4</f>
        <v>2058843.75</v>
      </c>
      <c r="M146" t="s">
        <v>102</v>
      </c>
      <c r="N146" s="8">
        <f t="shared" si="3"/>
        <v>2058843.75</v>
      </c>
      <c r="P146" s="8"/>
      <c r="Q146" s="8"/>
    </row>
    <row r="147" spans="5:17">
      <c r="E147" s="69">
        <v>21337</v>
      </c>
      <c r="F147" s="58">
        <v>2631</v>
      </c>
      <c r="H147" s="10"/>
      <c r="K147" t="s">
        <v>103</v>
      </c>
      <c r="L147" s="8">
        <f>L145*1/2+L149*1/2</f>
        <v>2066861.5</v>
      </c>
      <c r="M147" t="s">
        <v>103</v>
      </c>
      <c r="N147" s="8">
        <f t="shared" si="3"/>
        <v>2066861.5</v>
      </c>
    </row>
    <row r="148" spans="5:17">
      <c r="E148" s="69">
        <v>21367</v>
      </c>
      <c r="F148" s="58">
        <v>2631</v>
      </c>
      <c r="H148" s="10"/>
      <c r="K148" t="s">
        <v>104</v>
      </c>
      <c r="L148" s="8">
        <f>L145*1/4+L149*3/4</f>
        <v>2074879.25</v>
      </c>
      <c r="M148" t="s">
        <v>104</v>
      </c>
      <c r="N148" s="8">
        <f t="shared" si="3"/>
        <v>2074879.25</v>
      </c>
    </row>
    <row r="149" spans="5:17">
      <c r="E149" s="69">
        <v>21398</v>
      </c>
      <c r="F149" s="58">
        <v>2636</v>
      </c>
      <c r="H149" s="10"/>
      <c r="I149" s="4"/>
      <c r="K149" t="s">
        <v>105</v>
      </c>
      <c r="L149" s="62">
        <v>2082897</v>
      </c>
      <c r="M149" t="s">
        <v>105</v>
      </c>
      <c r="N149" s="8">
        <f t="shared" si="3"/>
        <v>2082897</v>
      </c>
    </row>
    <row r="150" spans="5:17">
      <c r="E150" s="69">
        <v>21429</v>
      </c>
      <c r="F150" s="58">
        <v>2635</v>
      </c>
      <c r="H150" s="10"/>
      <c r="I150" s="4"/>
      <c r="K150" t="s">
        <v>106</v>
      </c>
      <c r="L150" s="8">
        <f>L149*3/4+L153*1/4</f>
        <v>2089325.75</v>
      </c>
      <c r="M150" t="s">
        <v>106</v>
      </c>
      <c r="N150" s="8">
        <f t="shared" si="3"/>
        <v>2089325.75</v>
      </c>
      <c r="P150" s="8"/>
      <c r="Q150" s="8"/>
    </row>
    <row r="151" spans="5:17">
      <c r="E151" s="69">
        <v>21459</v>
      </c>
      <c r="F151" s="58">
        <v>2632</v>
      </c>
      <c r="K151" t="s">
        <v>107</v>
      </c>
      <c r="L151" s="8">
        <f>L149*1/2+L153*1/2</f>
        <v>2095754.5</v>
      </c>
      <c r="M151" t="s">
        <v>107</v>
      </c>
      <c r="N151" s="8">
        <f t="shared" si="3"/>
        <v>2095754.5</v>
      </c>
    </row>
    <row r="152" spans="5:17">
      <c r="E152" s="69">
        <v>21490</v>
      </c>
      <c r="F152" s="58">
        <v>2627</v>
      </c>
      <c r="K152" t="s">
        <v>108</v>
      </c>
      <c r="L152" s="8">
        <f>L149*1/4+L153*3/4</f>
        <v>2102183.25</v>
      </c>
      <c r="M152" t="s">
        <v>108</v>
      </c>
      <c r="N152" s="8">
        <f t="shared" si="3"/>
        <v>2102183.25</v>
      </c>
    </row>
    <row r="153" spans="5:17">
      <c r="E153" s="69">
        <v>21520</v>
      </c>
      <c r="F153" s="58">
        <v>2620</v>
      </c>
      <c r="K153" t="s">
        <v>109</v>
      </c>
      <c r="L153" s="62">
        <v>2108612</v>
      </c>
      <c r="M153" t="s">
        <v>109</v>
      </c>
      <c r="N153" s="8">
        <f t="shared" si="3"/>
        <v>2108612</v>
      </c>
    </row>
    <row r="154" spans="5:17">
      <c r="E154" s="69">
        <v>21551</v>
      </c>
      <c r="F154" s="58">
        <v>2597</v>
      </c>
      <c r="K154" t="s">
        <v>110</v>
      </c>
      <c r="L154" s="8">
        <f>L153*3/4+L157*1/4</f>
        <v>2112296.25</v>
      </c>
      <c r="M154" t="s">
        <v>110</v>
      </c>
      <c r="N154" s="8">
        <f t="shared" si="3"/>
        <v>2112296.25</v>
      </c>
      <c r="P154" s="8"/>
      <c r="Q154" s="8"/>
    </row>
    <row r="155" spans="5:17">
      <c r="E155" s="69">
        <v>21582</v>
      </c>
      <c r="F155" s="58">
        <v>2591</v>
      </c>
      <c r="K155" t="s">
        <v>111</v>
      </c>
      <c r="L155" s="8">
        <f>L153*1/2+L157*1/2</f>
        <v>2115980.5</v>
      </c>
      <c r="M155" t="s">
        <v>111</v>
      </c>
      <c r="N155" s="8">
        <f t="shared" si="3"/>
        <v>2115980.5</v>
      </c>
    </row>
    <row r="156" spans="5:17">
      <c r="E156" s="69">
        <v>21610</v>
      </c>
      <c r="F156" s="58">
        <v>2579</v>
      </c>
      <c r="K156" t="s">
        <v>112</v>
      </c>
      <c r="L156" s="8">
        <f>L153*1/4+L157*3/4</f>
        <v>2119664.75</v>
      </c>
      <c r="M156" t="s">
        <v>112</v>
      </c>
      <c r="N156" s="8">
        <f t="shared" si="3"/>
        <v>2119664.75</v>
      </c>
    </row>
    <row r="157" spans="5:17">
      <c r="E157" s="69">
        <v>21641</v>
      </c>
      <c r="F157" s="58">
        <v>2571</v>
      </c>
      <c r="K157" t="s">
        <v>113</v>
      </c>
      <c r="L157" s="62">
        <v>2123349</v>
      </c>
      <c r="M157" t="s">
        <v>113</v>
      </c>
      <c r="N157" s="8">
        <f t="shared" si="3"/>
        <v>2123349</v>
      </c>
    </row>
    <row r="158" spans="5:17">
      <c r="E158" s="69">
        <v>21671</v>
      </c>
      <c r="F158" s="58">
        <v>2550</v>
      </c>
      <c r="K158" t="s">
        <v>114</v>
      </c>
      <c r="L158" s="8">
        <f>L157*3/4+L161*1/4</f>
        <v>2127051</v>
      </c>
      <c r="M158" t="s">
        <v>114</v>
      </c>
      <c r="N158" s="8">
        <f t="shared" si="3"/>
        <v>2127051</v>
      </c>
      <c r="P158" s="8"/>
      <c r="Q158" s="8"/>
    </row>
    <row r="159" spans="5:17">
      <c r="E159" s="69">
        <v>21702</v>
      </c>
      <c r="F159" s="58">
        <v>2538</v>
      </c>
      <c r="K159" t="s">
        <v>115</v>
      </c>
      <c r="L159" s="8">
        <f>L157*1/2+L161*1/2</f>
        <v>2130753</v>
      </c>
      <c r="M159" t="s">
        <v>115</v>
      </c>
      <c r="N159" s="8">
        <f t="shared" si="3"/>
        <v>2130753</v>
      </c>
    </row>
    <row r="160" spans="5:17">
      <c r="K160" t="s">
        <v>116</v>
      </c>
      <c r="L160" s="8">
        <f>L157*1/4+L161*3/4</f>
        <v>2134455</v>
      </c>
      <c r="M160" t="s">
        <v>116</v>
      </c>
      <c r="N160" s="8">
        <f t="shared" si="3"/>
        <v>2134455</v>
      </c>
    </row>
    <row r="161" spans="11:17">
      <c r="K161" t="s">
        <v>117</v>
      </c>
      <c r="L161" s="62">
        <v>2138157</v>
      </c>
      <c r="M161" t="s">
        <v>117</v>
      </c>
      <c r="N161" s="8">
        <f t="shared" si="3"/>
        <v>2138157</v>
      </c>
    </row>
    <row r="162" spans="11:17">
      <c r="K162" t="s">
        <v>118</v>
      </c>
      <c r="L162" s="8">
        <f>L161*3/4+L165*1/4</f>
        <v>2141375.75</v>
      </c>
      <c r="M162" t="s">
        <v>118</v>
      </c>
      <c r="N162" s="8">
        <f t="shared" si="3"/>
        <v>2141375.75</v>
      </c>
      <c r="P162" s="8"/>
      <c r="Q162" s="8"/>
    </row>
    <row r="163" spans="11:17">
      <c r="K163" t="s">
        <v>119</v>
      </c>
      <c r="L163" s="8">
        <f>L161*1/2+L165*1/2</f>
        <v>2144594.5</v>
      </c>
      <c r="M163" t="s">
        <v>119</v>
      </c>
      <c r="N163" s="8">
        <f t="shared" si="3"/>
        <v>2144594.5</v>
      </c>
    </row>
    <row r="164" spans="11:17">
      <c r="K164" t="s">
        <v>120</v>
      </c>
      <c r="L164" s="8">
        <f>L161*1/4+L165*3/4</f>
        <v>2147813.25</v>
      </c>
      <c r="M164" t="s">
        <v>120</v>
      </c>
      <c r="N164" s="8">
        <f t="shared" si="3"/>
        <v>2147813.25</v>
      </c>
    </row>
    <row r="165" spans="11:17">
      <c r="K165" t="s">
        <v>121</v>
      </c>
      <c r="L165" s="62">
        <v>2151032</v>
      </c>
      <c r="M165" t="s">
        <v>121</v>
      </c>
      <c r="N165" s="8">
        <f t="shared" si="3"/>
        <v>2151032</v>
      </c>
    </row>
    <row r="166" spans="11:17">
      <c r="K166" t="s">
        <v>122</v>
      </c>
      <c r="L166" s="8">
        <f>L165*3/4+L169*1/4</f>
        <v>2155552</v>
      </c>
      <c r="M166" t="s">
        <v>122</v>
      </c>
      <c r="N166" s="8">
        <f t="shared" si="3"/>
        <v>2155552</v>
      </c>
      <c r="P166" s="8"/>
      <c r="Q166" s="8"/>
    </row>
    <row r="167" spans="11:17">
      <c r="K167" t="s">
        <v>123</v>
      </c>
      <c r="L167" s="8">
        <f>L165*1/2+L169*1/2</f>
        <v>2160072</v>
      </c>
      <c r="M167" t="s">
        <v>123</v>
      </c>
      <c r="N167" s="8">
        <f t="shared" si="3"/>
        <v>2160072</v>
      </c>
    </row>
    <row r="168" spans="11:17">
      <c r="K168" t="s">
        <v>124</v>
      </c>
      <c r="L168" s="8">
        <f>L165*1/4+L169*3/4</f>
        <v>2164592</v>
      </c>
      <c r="M168" t="s">
        <v>124</v>
      </c>
      <c r="N168" s="8">
        <f t="shared" si="3"/>
        <v>2164592</v>
      </c>
    </row>
    <row r="169" spans="11:17">
      <c r="K169" t="s">
        <v>125</v>
      </c>
      <c r="L169" s="62">
        <v>2169112</v>
      </c>
      <c r="M169" t="s">
        <v>125</v>
      </c>
      <c r="N169" s="8">
        <f t="shared" si="3"/>
        <v>2169112</v>
      </c>
    </row>
    <row r="170" spans="11:17">
      <c r="K170" t="s">
        <v>126</v>
      </c>
      <c r="L170" s="8">
        <f>L169*3/4+L173*1/4</f>
        <v>2170388.25</v>
      </c>
      <c r="M170" t="s">
        <v>126</v>
      </c>
      <c r="N170" s="8">
        <f t="shared" si="3"/>
        <v>2170388.25</v>
      </c>
      <c r="P170" s="8"/>
      <c r="Q170" s="8"/>
    </row>
    <row r="171" spans="11:17">
      <c r="K171" t="s">
        <v>127</v>
      </c>
      <c r="L171" s="8">
        <f>L169*1/2+L173*1/2</f>
        <v>2171664.5</v>
      </c>
      <c r="M171" t="s">
        <v>127</v>
      </c>
      <c r="N171" s="8">
        <f t="shared" si="3"/>
        <v>2171664.5</v>
      </c>
    </row>
    <row r="172" spans="11:17">
      <c r="K172" t="s">
        <v>128</v>
      </c>
      <c r="L172" s="8">
        <f>L169*1/4+L173*3/4</f>
        <v>2172940.75</v>
      </c>
      <c r="M172" t="s">
        <v>128</v>
      </c>
      <c r="N172" s="8">
        <f t="shared" si="3"/>
        <v>2172940.75</v>
      </c>
    </row>
    <row r="173" spans="11:17">
      <c r="K173" t="s">
        <v>129</v>
      </c>
      <c r="L173" s="62">
        <v>2174217</v>
      </c>
      <c r="M173" t="s">
        <v>129</v>
      </c>
      <c r="N173" s="8">
        <f t="shared" si="3"/>
        <v>2174217</v>
      </c>
    </row>
    <row r="174" spans="11:17">
      <c r="K174" t="s">
        <v>130</v>
      </c>
      <c r="L174" s="8">
        <f>L173*3/4+L177*1/4</f>
        <v>2165216</v>
      </c>
      <c r="M174" t="s">
        <v>130</v>
      </c>
      <c r="N174" s="8">
        <f t="shared" si="3"/>
        <v>2165216</v>
      </c>
      <c r="P174" s="8"/>
      <c r="Q174" s="8"/>
    </row>
    <row r="175" spans="11:17">
      <c r="K175" t="s">
        <v>131</v>
      </c>
      <c r="L175" s="8">
        <f>L173*1/2+L177*1/2</f>
        <v>2156215</v>
      </c>
      <c r="M175" t="s">
        <v>131</v>
      </c>
      <c r="N175" s="8">
        <f t="shared" si="3"/>
        <v>2156215</v>
      </c>
    </row>
    <row r="176" spans="11:17">
      <c r="K176" t="s">
        <v>132</v>
      </c>
      <c r="L176" s="8">
        <f>L173*1/4+L177*3/4</f>
        <v>2147214</v>
      </c>
      <c r="M176" t="s">
        <v>132</v>
      </c>
      <c r="N176" s="8">
        <f t="shared" si="3"/>
        <v>2147214</v>
      </c>
    </row>
    <row r="177" spans="1:17">
      <c r="K177" t="s">
        <v>133</v>
      </c>
      <c r="L177" s="62">
        <v>2138213</v>
      </c>
      <c r="M177" t="s">
        <v>133</v>
      </c>
      <c r="N177" s="8">
        <f t="shared" si="3"/>
        <v>2138213</v>
      </c>
    </row>
    <row r="178" spans="1:17">
      <c r="K178" t="s">
        <v>134</v>
      </c>
      <c r="L178" s="8">
        <f>L177*3/4+L181*1/4</f>
        <v>2136217</v>
      </c>
      <c r="M178" t="s">
        <v>134</v>
      </c>
      <c r="N178" s="8">
        <f t="shared" si="3"/>
        <v>2136217</v>
      </c>
      <c r="P178" s="8"/>
      <c r="Q178" s="8"/>
    </row>
    <row r="179" spans="1:17">
      <c r="K179" t="s">
        <v>135</v>
      </c>
      <c r="L179" s="8">
        <f>L177*1/2+L181*1/2</f>
        <v>2134221</v>
      </c>
      <c r="M179" t="s">
        <v>135</v>
      </c>
      <c r="N179" s="8">
        <f t="shared" si="3"/>
        <v>2134221</v>
      </c>
    </row>
    <row r="180" spans="1:17">
      <c r="A180" s="4"/>
      <c r="B180" s="4"/>
      <c r="C180" s="4"/>
      <c r="D180" s="50"/>
      <c r="K180" t="s">
        <v>136</v>
      </c>
      <c r="L180" s="8">
        <f>L177*1/4+L181*3/4</f>
        <v>2132225</v>
      </c>
      <c r="M180" t="s">
        <v>136</v>
      </c>
      <c r="N180" s="8">
        <f t="shared" si="3"/>
        <v>2132225</v>
      </c>
    </row>
    <row r="181" spans="1:17">
      <c r="A181" s="4"/>
      <c r="B181" s="4"/>
      <c r="C181" s="4"/>
      <c r="D181" s="50"/>
      <c r="K181" t="s">
        <v>137</v>
      </c>
      <c r="L181" s="62">
        <v>2130229</v>
      </c>
      <c r="M181" t="s">
        <v>137</v>
      </c>
      <c r="N181" s="8">
        <f t="shared" si="3"/>
        <v>2130229</v>
      </c>
    </row>
    <row r="182" spans="1:17">
      <c r="A182" s="4"/>
      <c r="B182" s="4"/>
      <c r="C182" s="4"/>
      <c r="D182" s="50"/>
      <c r="K182" t="s">
        <v>138</v>
      </c>
      <c r="L182" s="8">
        <f>L181*3/4+L185*1/4</f>
        <v>2109207.75</v>
      </c>
      <c r="M182" t="s">
        <v>138</v>
      </c>
      <c r="N182" s="8">
        <f t="shared" si="3"/>
        <v>2109207.75</v>
      </c>
      <c r="P182" s="8"/>
      <c r="Q182" s="8"/>
    </row>
    <row r="183" spans="1:17">
      <c r="A183" s="4"/>
      <c r="B183" s="4"/>
      <c r="C183" s="4"/>
      <c r="D183" s="50"/>
      <c r="K183" t="s">
        <v>139</v>
      </c>
      <c r="L183" s="8">
        <f>L181*1/2+L185*1/2</f>
        <v>2088186.5</v>
      </c>
      <c r="M183" t="s">
        <v>139</v>
      </c>
      <c r="N183" s="8">
        <f t="shared" si="3"/>
        <v>2088186.5</v>
      </c>
    </row>
    <row r="184" spans="1:17">
      <c r="K184" t="s">
        <v>140</v>
      </c>
      <c r="L184" s="8">
        <f>L181*1/4+L185*3/4</f>
        <v>2067165.25</v>
      </c>
      <c r="M184" t="s">
        <v>140</v>
      </c>
      <c r="N184" s="8">
        <f t="shared" si="3"/>
        <v>2067165.25</v>
      </c>
    </row>
    <row r="185" spans="1:17">
      <c r="K185" t="s">
        <v>141</v>
      </c>
      <c r="L185" s="62">
        <v>2046144</v>
      </c>
      <c r="M185" t="s">
        <v>141</v>
      </c>
      <c r="N185" s="8">
        <f t="shared" si="3"/>
        <v>2046144</v>
      </c>
    </row>
    <row r="186" spans="1:17">
      <c r="K186" t="s">
        <v>142</v>
      </c>
      <c r="L186" s="8">
        <f>L185*3/4+L189*1/4</f>
        <v>2031172.75</v>
      </c>
      <c r="M186" t="s">
        <v>142</v>
      </c>
      <c r="N186" s="8">
        <f t="shared" si="3"/>
        <v>2031172.75</v>
      </c>
      <c r="P186" s="8"/>
      <c r="Q186" s="8"/>
    </row>
    <row r="187" spans="1:17">
      <c r="C187" s="4"/>
      <c r="K187" t="s">
        <v>143</v>
      </c>
      <c r="L187" s="8">
        <f>L185*1/2+L189*1/2</f>
        <v>2016201.5</v>
      </c>
      <c r="M187" t="s">
        <v>143</v>
      </c>
      <c r="N187" s="8">
        <f t="shared" ref="N187:N250" si="4">L187</f>
        <v>2016201.5</v>
      </c>
    </row>
    <row r="188" spans="1:17">
      <c r="C188" s="4"/>
      <c r="K188" t="s">
        <v>144</v>
      </c>
      <c r="L188" s="8">
        <f>L185*1/4+L189*3/4</f>
        <v>2001230.25</v>
      </c>
      <c r="M188" t="s">
        <v>144</v>
      </c>
      <c r="N188" s="8">
        <f t="shared" si="4"/>
        <v>2001230.25</v>
      </c>
    </row>
    <row r="189" spans="1:17">
      <c r="C189" s="4"/>
      <c r="K189" t="s">
        <v>145</v>
      </c>
      <c r="L189" s="62">
        <v>1986259</v>
      </c>
      <c r="M189" t="s">
        <v>145</v>
      </c>
      <c r="N189" s="8">
        <f t="shared" si="4"/>
        <v>1986259</v>
      </c>
    </row>
    <row r="190" spans="1:17">
      <c r="K190" t="s">
        <v>146</v>
      </c>
      <c r="L190" s="8">
        <f>L189*3/4+L193*1/4</f>
        <v>1941488.5</v>
      </c>
      <c r="M190" t="s">
        <v>146</v>
      </c>
      <c r="N190" s="8">
        <f t="shared" si="4"/>
        <v>1941488.5</v>
      </c>
      <c r="P190" s="8"/>
      <c r="Q190" s="8"/>
    </row>
    <row r="191" spans="1:17">
      <c r="K191" t="s">
        <v>147</v>
      </c>
      <c r="L191" s="8">
        <f>L189*1/2+L193*1/2</f>
        <v>1896718</v>
      </c>
      <c r="M191" t="s">
        <v>147</v>
      </c>
      <c r="N191" s="8">
        <f t="shared" si="4"/>
        <v>1896718</v>
      </c>
    </row>
    <row r="192" spans="1:17">
      <c r="K192" t="s">
        <v>148</v>
      </c>
      <c r="L192" s="8">
        <f>L189*1/4+L193*3/4</f>
        <v>1851947.5</v>
      </c>
      <c r="M192" t="s">
        <v>148</v>
      </c>
      <c r="N192" s="8">
        <f t="shared" si="4"/>
        <v>1851947.5</v>
      </c>
    </row>
    <row r="193" spans="3:17">
      <c r="K193" t="s">
        <v>149</v>
      </c>
      <c r="L193" s="62">
        <v>1807177</v>
      </c>
      <c r="M193" t="s">
        <v>149</v>
      </c>
      <c r="N193" s="8">
        <f t="shared" si="4"/>
        <v>1807177</v>
      </c>
    </row>
    <row r="194" spans="3:17">
      <c r="K194" t="s">
        <v>150</v>
      </c>
      <c r="L194" s="8">
        <f>L193*3/4+L197*1/4</f>
        <v>1781658.5</v>
      </c>
      <c r="M194" t="s">
        <v>150</v>
      </c>
      <c r="N194" s="8">
        <f t="shared" si="4"/>
        <v>1781658.5</v>
      </c>
      <c r="P194" s="8"/>
      <c r="Q194" s="8"/>
    </row>
    <row r="195" spans="3:17">
      <c r="K195" t="s">
        <v>151</v>
      </c>
      <c r="L195" s="8">
        <f>L193*1/2+L197*1/2</f>
        <v>1756140</v>
      </c>
      <c r="M195" t="s">
        <v>151</v>
      </c>
      <c r="N195" s="8">
        <f t="shared" si="4"/>
        <v>1756140</v>
      </c>
    </row>
    <row r="196" spans="3:17">
      <c r="K196" t="s">
        <v>152</v>
      </c>
      <c r="L196" s="8">
        <f>L193*1/4+L197*3/4</f>
        <v>1730621.5</v>
      </c>
      <c r="M196" t="s">
        <v>152</v>
      </c>
      <c r="N196" s="8">
        <f t="shared" si="4"/>
        <v>1730621.5</v>
      </c>
    </row>
    <row r="197" spans="3:17">
      <c r="K197" t="s">
        <v>153</v>
      </c>
      <c r="L197" s="62">
        <v>1705103</v>
      </c>
      <c r="M197" t="s">
        <v>153</v>
      </c>
      <c r="N197" s="8">
        <f t="shared" si="4"/>
        <v>1705103</v>
      </c>
    </row>
    <row r="198" spans="3:17">
      <c r="K198" t="s">
        <v>154</v>
      </c>
      <c r="L198" s="8">
        <f>L197*3/4+L201*1/4</f>
        <v>1681449.75</v>
      </c>
      <c r="M198" t="s">
        <v>154</v>
      </c>
      <c r="N198" s="8">
        <f t="shared" si="4"/>
        <v>1681449.75</v>
      </c>
      <c r="P198" s="8"/>
      <c r="Q198" s="8"/>
    </row>
    <row r="199" spans="3:17">
      <c r="K199" t="s">
        <v>155</v>
      </c>
      <c r="L199" s="8">
        <f>L197*1/2+L201*1/2</f>
        <v>1657796.5</v>
      </c>
      <c r="M199" t="s">
        <v>155</v>
      </c>
      <c r="N199" s="8">
        <f t="shared" si="4"/>
        <v>1657796.5</v>
      </c>
    </row>
    <row r="200" spans="3:17">
      <c r="K200" t="s">
        <v>156</v>
      </c>
      <c r="L200" s="8">
        <f>L197*1/4+L201*3/4</f>
        <v>1634143.25</v>
      </c>
      <c r="M200" t="s">
        <v>156</v>
      </c>
      <c r="N200" s="8">
        <f t="shared" si="4"/>
        <v>1634143.25</v>
      </c>
    </row>
    <row r="201" spans="3:17">
      <c r="K201" t="s">
        <v>157</v>
      </c>
      <c r="L201" s="62">
        <v>1610490</v>
      </c>
      <c r="M201" t="s">
        <v>157</v>
      </c>
      <c r="N201" s="8">
        <f t="shared" si="4"/>
        <v>1610490</v>
      </c>
    </row>
    <row r="202" spans="3:17">
      <c r="K202" t="s">
        <v>158</v>
      </c>
      <c r="L202" s="8">
        <f>L201*3/4+L205*1/4</f>
        <v>1587423.5</v>
      </c>
      <c r="M202" t="s">
        <v>158</v>
      </c>
      <c r="N202" s="8">
        <f t="shared" si="4"/>
        <v>1587423.5</v>
      </c>
      <c r="P202" s="8"/>
      <c r="Q202" s="8"/>
    </row>
    <row r="203" spans="3:17">
      <c r="K203" t="s">
        <v>159</v>
      </c>
      <c r="L203" s="8">
        <f>L201*1/2+L205*1/2</f>
        <v>1564357</v>
      </c>
      <c r="M203" t="s">
        <v>159</v>
      </c>
      <c r="N203" s="8">
        <f t="shared" si="4"/>
        <v>1564357</v>
      </c>
    </row>
    <row r="204" spans="3:17">
      <c r="C204" s="4"/>
      <c r="D204" s="51"/>
      <c r="K204" t="s">
        <v>160</v>
      </c>
      <c r="L204" s="8">
        <f>L201*1/4+L205*3/4</f>
        <v>1541290.5</v>
      </c>
      <c r="M204" t="s">
        <v>160</v>
      </c>
      <c r="N204" s="8">
        <f t="shared" si="4"/>
        <v>1541290.5</v>
      </c>
    </row>
    <row r="205" spans="3:17">
      <c r="C205" s="4"/>
      <c r="D205" s="51"/>
      <c r="K205" t="s">
        <v>161</v>
      </c>
      <c r="L205" s="62">
        <v>1518224</v>
      </c>
      <c r="M205" t="s">
        <v>161</v>
      </c>
      <c r="N205" s="8">
        <f t="shared" si="4"/>
        <v>1518224</v>
      </c>
    </row>
    <row r="206" spans="3:17">
      <c r="K206" t="s">
        <v>162</v>
      </c>
      <c r="L206" s="8">
        <f>L205*3/4+L209*1/4</f>
        <v>1506598.5</v>
      </c>
      <c r="M206" t="s">
        <v>162</v>
      </c>
      <c r="N206" s="8">
        <f t="shared" si="4"/>
        <v>1506598.5</v>
      </c>
      <c r="P206" s="8"/>
      <c r="Q206" s="8"/>
    </row>
    <row r="207" spans="3:17">
      <c r="K207" t="s">
        <v>163</v>
      </c>
      <c r="L207" s="8">
        <f>L205*1/2+L209*1/2</f>
        <v>1494973</v>
      </c>
      <c r="M207" t="s">
        <v>163</v>
      </c>
      <c r="N207" s="8">
        <f t="shared" si="4"/>
        <v>1494973</v>
      </c>
    </row>
    <row r="208" spans="3:17">
      <c r="K208" t="s">
        <v>164</v>
      </c>
      <c r="L208" s="8">
        <f>L205*1/4+L209*3/4</f>
        <v>1483347.5</v>
      </c>
      <c r="M208" t="s">
        <v>164</v>
      </c>
      <c r="N208" s="8">
        <f t="shared" si="4"/>
        <v>1483347.5</v>
      </c>
    </row>
    <row r="209" spans="11:20">
      <c r="K209" t="s">
        <v>165</v>
      </c>
      <c r="L209" s="62">
        <v>1471722</v>
      </c>
      <c r="M209" t="s">
        <v>165</v>
      </c>
      <c r="N209" s="8">
        <f t="shared" si="4"/>
        <v>1471722</v>
      </c>
    </row>
    <row r="210" spans="11:20">
      <c r="K210" t="s">
        <v>166</v>
      </c>
      <c r="L210" s="8">
        <f>L209*3/4+L213*1/4</f>
        <v>1463432</v>
      </c>
      <c r="M210" t="s">
        <v>166</v>
      </c>
      <c r="N210" s="8">
        <f t="shared" si="4"/>
        <v>1463432</v>
      </c>
      <c r="P210" s="8"/>
      <c r="Q210" s="8"/>
    </row>
    <row r="211" spans="11:20">
      <c r="K211" t="s">
        <v>167</v>
      </c>
      <c r="L211" s="8">
        <f>L209*1/2+L213*1/2</f>
        <v>1455142</v>
      </c>
      <c r="M211" t="s">
        <v>167</v>
      </c>
      <c r="N211" s="8">
        <f t="shared" si="4"/>
        <v>1455142</v>
      </c>
    </row>
    <row r="212" spans="11:20">
      <c r="K212" t="s">
        <v>168</v>
      </c>
      <c r="L212" s="8">
        <f>L209*1/4+L213*3/4</f>
        <v>1446852</v>
      </c>
      <c r="M212" t="s">
        <v>168</v>
      </c>
      <c r="N212" s="8">
        <f t="shared" si="4"/>
        <v>1446852</v>
      </c>
    </row>
    <row r="213" spans="11:20">
      <c r="K213" t="s">
        <v>169</v>
      </c>
      <c r="L213" s="62">
        <v>1438562</v>
      </c>
      <c r="M213" t="s">
        <v>169</v>
      </c>
      <c r="N213" s="8">
        <f t="shared" si="4"/>
        <v>1438562</v>
      </c>
    </row>
    <row r="214" spans="11:20">
      <c r="K214" t="s">
        <v>170</v>
      </c>
      <c r="L214" s="8">
        <f>L213*3/4+L217*1/4</f>
        <v>1430629</v>
      </c>
      <c r="M214" t="s">
        <v>170</v>
      </c>
      <c r="N214" s="8">
        <f t="shared" si="4"/>
        <v>1430629</v>
      </c>
      <c r="P214" s="8"/>
      <c r="Q214" s="8"/>
    </row>
    <row r="215" spans="11:20">
      <c r="K215" t="s">
        <v>171</v>
      </c>
      <c r="L215" s="8">
        <f>L213*1/2+L217*1/2</f>
        <v>1422696</v>
      </c>
      <c r="M215" t="s">
        <v>171</v>
      </c>
      <c r="N215" s="8">
        <f t="shared" si="4"/>
        <v>1422696</v>
      </c>
    </row>
    <row r="216" spans="11:20">
      <c r="K216" t="s">
        <v>172</v>
      </c>
      <c r="L216" s="8">
        <f>L213*1/4+L217*3/4</f>
        <v>1414763</v>
      </c>
      <c r="M216" t="s">
        <v>172</v>
      </c>
      <c r="N216" s="8">
        <f t="shared" si="4"/>
        <v>1414763</v>
      </c>
    </row>
    <row r="217" spans="11:20">
      <c r="K217" t="s">
        <v>173</v>
      </c>
      <c r="L217" s="62">
        <v>1406830</v>
      </c>
      <c r="M217" t="s">
        <v>173</v>
      </c>
      <c r="N217" s="8">
        <f t="shared" si="4"/>
        <v>1406830</v>
      </c>
    </row>
    <row r="218" spans="11:20">
      <c r="K218" t="s">
        <v>174</v>
      </c>
      <c r="L218" s="8">
        <f>L217*3/4+L221*1/4</f>
        <v>1401548.25</v>
      </c>
      <c r="M218" t="s">
        <v>174</v>
      </c>
      <c r="N218" s="8">
        <f t="shared" si="4"/>
        <v>1401548.25</v>
      </c>
      <c r="P218" s="8"/>
      <c r="Q218" s="8"/>
    </row>
    <row r="219" spans="11:20">
      <c r="K219" t="s">
        <v>175</v>
      </c>
      <c r="L219" s="8">
        <f>L217*1/2+L221*1/2</f>
        <v>1396266.5</v>
      </c>
      <c r="M219" t="s">
        <v>175</v>
      </c>
      <c r="N219" s="8">
        <f t="shared" si="4"/>
        <v>1396266.5</v>
      </c>
    </row>
    <row r="220" spans="11:20">
      <c r="K220" t="s">
        <v>176</v>
      </c>
      <c r="L220" s="8">
        <f>L217*1/4+L221*3/4</f>
        <v>1390984.75</v>
      </c>
      <c r="M220" t="s">
        <v>176</v>
      </c>
      <c r="N220" s="8">
        <f t="shared" si="4"/>
        <v>1390984.75</v>
      </c>
    </row>
    <row r="221" spans="11:20">
      <c r="K221" t="s">
        <v>177</v>
      </c>
      <c r="L221" s="62">
        <v>1385703</v>
      </c>
      <c r="M221" t="s">
        <v>177</v>
      </c>
      <c r="N221" s="8">
        <f t="shared" si="4"/>
        <v>1385703</v>
      </c>
    </row>
    <row r="222" spans="11:20">
      <c r="K222" t="s">
        <v>178</v>
      </c>
      <c r="L222" s="64">
        <v>1366554</v>
      </c>
      <c r="M222" t="s">
        <v>178</v>
      </c>
      <c r="N222" s="8">
        <f t="shared" si="4"/>
        <v>1366554</v>
      </c>
      <c r="P222" s="8"/>
      <c r="Q222" s="8"/>
    </row>
    <row r="223" spans="11:20">
      <c r="K223" t="s">
        <v>179</v>
      </c>
      <c r="L223" s="64">
        <v>1372900</v>
      </c>
      <c r="M223" t="s">
        <v>179</v>
      </c>
      <c r="N223" s="8">
        <f t="shared" si="4"/>
        <v>1372900</v>
      </c>
    </row>
    <row r="224" spans="11:20">
      <c r="K224" t="s">
        <v>180</v>
      </c>
      <c r="L224" s="64">
        <v>1384338</v>
      </c>
      <c r="M224" t="s">
        <v>180</v>
      </c>
      <c r="N224" s="8">
        <f t="shared" si="4"/>
        <v>1384338</v>
      </c>
      <c r="Q224" s="105"/>
      <c r="R224" s="4"/>
      <c r="S224" s="10"/>
      <c r="T224" s="4"/>
    </row>
    <row r="225" spans="11:20">
      <c r="K225" t="s">
        <v>181</v>
      </c>
      <c r="L225" s="64">
        <v>1372352</v>
      </c>
      <c r="M225" t="s">
        <v>181</v>
      </c>
      <c r="N225" s="8">
        <f t="shared" si="4"/>
        <v>1372352</v>
      </c>
      <c r="Q225" s="105"/>
      <c r="R225" s="4"/>
      <c r="S225" s="10"/>
      <c r="T225" s="4"/>
    </row>
    <row r="226" spans="11:20">
      <c r="K226" t="s">
        <v>182</v>
      </c>
      <c r="L226" s="64">
        <v>1372202</v>
      </c>
      <c r="M226" t="s">
        <v>182</v>
      </c>
      <c r="N226" s="8">
        <f t="shared" si="4"/>
        <v>1372202</v>
      </c>
      <c r="P226" s="8"/>
      <c r="Q226" s="105"/>
      <c r="R226" s="4"/>
      <c r="S226" s="10"/>
      <c r="T226" s="4"/>
    </row>
    <row r="227" spans="11:20">
      <c r="K227" t="s">
        <v>183</v>
      </c>
      <c r="L227" s="64">
        <v>1376905</v>
      </c>
      <c r="M227" t="s">
        <v>183</v>
      </c>
      <c r="N227" s="8">
        <f t="shared" si="4"/>
        <v>1376905</v>
      </c>
      <c r="Q227" s="105"/>
      <c r="R227" s="4"/>
      <c r="S227" s="10"/>
      <c r="T227" s="4"/>
    </row>
    <row r="228" spans="11:20">
      <c r="K228" t="s">
        <v>184</v>
      </c>
      <c r="L228" s="64">
        <v>1385116</v>
      </c>
      <c r="M228" t="s">
        <v>184</v>
      </c>
      <c r="N228" s="8">
        <f t="shared" si="4"/>
        <v>1385116</v>
      </c>
      <c r="Q228" s="105"/>
      <c r="R228" s="4"/>
      <c r="S228" s="10"/>
      <c r="T228" s="4"/>
    </row>
    <row r="229" spans="11:20">
      <c r="K229" t="s">
        <v>185</v>
      </c>
      <c r="L229" s="64">
        <v>1391745.5</v>
      </c>
      <c r="M229" t="s">
        <v>185</v>
      </c>
      <c r="N229" s="8">
        <f t="shared" si="4"/>
        <v>1391745.5</v>
      </c>
      <c r="Q229" s="105"/>
      <c r="R229" s="4"/>
      <c r="S229" s="10"/>
      <c r="T229" s="4"/>
    </row>
    <row r="230" spans="11:20">
      <c r="K230" t="s">
        <v>186</v>
      </c>
      <c r="L230" s="64">
        <v>1398375</v>
      </c>
      <c r="M230" t="s">
        <v>186</v>
      </c>
      <c r="N230" s="8">
        <f t="shared" si="4"/>
        <v>1398375</v>
      </c>
      <c r="P230" s="8"/>
      <c r="Q230" s="105"/>
      <c r="R230" s="4"/>
      <c r="S230" s="10"/>
      <c r="T230" s="4"/>
    </row>
    <row r="231" spans="11:20">
      <c r="K231" t="s">
        <v>187</v>
      </c>
      <c r="L231" s="64">
        <v>1405004.5</v>
      </c>
      <c r="M231" t="s">
        <v>187</v>
      </c>
      <c r="N231" s="8">
        <f t="shared" si="4"/>
        <v>1405004.5</v>
      </c>
      <c r="Q231" s="105"/>
      <c r="R231" s="4"/>
      <c r="S231" s="10"/>
      <c r="T231" s="4"/>
    </row>
    <row r="232" spans="11:20">
      <c r="K232" t="s">
        <v>188</v>
      </c>
      <c r="L232" s="64">
        <v>1411634</v>
      </c>
      <c r="M232" t="s">
        <v>188</v>
      </c>
      <c r="N232" s="8">
        <f t="shared" si="4"/>
        <v>1411634</v>
      </c>
      <c r="Q232" s="105"/>
      <c r="R232" s="4"/>
      <c r="S232" s="10"/>
      <c r="T232" s="4"/>
    </row>
    <row r="233" spans="11:20">
      <c r="K233" t="s">
        <v>189</v>
      </c>
      <c r="L233" s="64">
        <v>1411200</v>
      </c>
      <c r="M233" t="s">
        <v>189</v>
      </c>
      <c r="N233" s="8">
        <f t="shared" si="4"/>
        <v>1411200</v>
      </c>
      <c r="Q233" s="105"/>
      <c r="R233" s="4"/>
      <c r="S233" s="10"/>
      <c r="T233" s="4"/>
    </row>
    <row r="234" spans="11:20">
      <c r="K234" s="4" t="s">
        <v>190</v>
      </c>
      <c r="L234" s="64">
        <v>1414517</v>
      </c>
      <c r="M234" s="4" t="s">
        <v>190</v>
      </c>
      <c r="N234" s="8">
        <f t="shared" si="4"/>
        <v>1414517</v>
      </c>
      <c r="P234" s="8"/>
      <c r="Q234" s="105"/>
      <c r="R234" s="4"/>
      <c r="S234" s="10"/>
      <c r="T234" s="4"/>
    </row>
    <row r="235" spans="11:20">
      <c r="K235" s="4" t="s">
        <v>191</v>
      </c>
      <c r="L235" s="64">
        <v>1429684</v>
      </c>
      <c r="M235" s="4" t="s">
        <v>191</v>
      </c>
      <c r="N235" s="8">
        <f t="shared" si="4"/>
        <v>1429684</v>
      </c>
      <c r="Q235" s="105"/>
      <c r="R235" s="4"/>
      <c r="S235" s="10"/>
      <c r="T235" s="4"/>
    </row>
    <row r="236" spans="11:20">
      <c r="K236" s="4" t="s">
        <v>200</v>
      </c>
      <c r="L236" s="64">
        <v>1434377</v>
      </c>
      <c r="M236" s="4" t="s">
        <v>200</v>
      </c>
      <c r="N236" s="8">
        <f t="shared" si="4"/>
        <v>1434377</v>
      </c>
      <c r="Q236" s="105"/>
      <c r="R236" s="4"/>
      <c r="S236" s="10"/>
      <c r="T236" s="4"/>
    </row>
    <row r="237" spans="11:20">
      <c r="K237" s="4" t="s">
        <v>201</v>
      </c>
      <c r="L237" s="64">
        <v>1423348</v>
      </c>
      <c r="M237" s="4" t="s">
        <v>201</v>
      </c>
      <c r="N237" s="8">
        <f t="shared" si="4"/>
        <v>1423348</v>
      </c>
      <c r="Q237" s="105"/>
      <c r="R237" s="4"/>
      <c r="S237" s="10"/>
      <c r="T237" s="4"/>
    </row>
    <row r="238" spans="11:20">
      <c r="K238" s="4" t="s">
        <v>204</v>
      </c>
      <c r="L238" s="64">
        <v>1425887</v>
      </c>
      <c r="M238" s="4" t="s">
        <v>204</v>
      </c>
      <c r="N238" s="8">
        <f t="shared" si="4"/>
        <v>1425887</v>
      </c>
      <c r="P238" s="8"/>
      <c r="Q238" s="105"/>
      <c r="R238" s="4"/>
      <c r="S238" s="10"/>
      <c r="T238" s="4"/>
    </row>
    <row r="239" spans="11:20">
      <c r="K239" s="4" t="s">
        <v>205</v>
      </c>
      <c r="L239" s="64">
        <v>1431813</v>
      </c>
      <c r="M239" s="4" t="s">
        <v>205</v>
      </c>
      <c r="N239" s="8">
        <f t="shared" si="4"/>
        <v>1431813</v>
      </c>
      <c r="Q239" s="105"/>
      <c r="R239" s="4"/>
      <c r="S239" s="10"/>
      <c r="T239" s="4"/>
    </row>
    <row r="240" spans="11:20">
      <c r="K240" s="4" t="s">
        <v>206</v>
      </c>
      <c r="L240" s="64">
        <v>1426836</v>
      </c>
      <c r="M240" s="4" t="s">
        <v>206</v>
      </c>
      <c r="N240" s="8">
        <f t="shared" si="4"/>
        <v>1426836</v>
      </c>
      <c r="Q240" s="105"/>
      <c r="R240" s="4"/>
      <c r="S240" s="10"/>
      <c r="T240" s="4"/>
    </row>
    <row r="241" spans="11:20">
      <c r="K241" s="4" t="s">
        <v>207</v>
      </c>
      <c r="L241" s="64">
        <v>1411287</v>
      </c>
      <c r="M241" s="4" t="s">
        <v>207</v>
      </c>
      <c r="N241" s="8">
        <f t="shared" si="4"/>
        <v>1411287</v>
      </c>
      <c r="Q241" s="105"/>
      <c r="R241" s="4"/>
      <c r="S241" s="10"/>
      <c r="T241" s="4"/>
    </row>
    <row r="242" spans="11:20">
      <c r="K242" s="4" t="s">
        <v>208</v>
      </c>
      <c r="L242" s="64">
        <v>1398833</v>
      </c>
      <c r="M242" s="4" t="s">
        <v>208</v>
      </c>
      <c r="N242" s="8">
        <f t="shared" si="4"/>
        <v>1398833</v>
      </c>
      <c r="P242" s="8"/>
      <c r="Q242" s="105"/>
      <c r="R242" s="4"/>
      <c r="S242" s="10"/>
      <c r="T242" s="4"/>
    </row>
    <row r="243" spans="11:20">
      <c r="K243" s="4" t="s">
        <v>209</v>
      </c>
      <c r="L243" s="64">
        <v>1390765</v>
      </c>
      <c r="M243" s="4" t="s">
        <v>209</v>
      </c>
      <c r="N243" s="8">
        <f t="shared" si="4"/>
        <v>1390765</v>
      </c>
      <c r="Q243" s="105"/>
      <c r="R243" s="4"/>
      <c r="S243" s="10"/>
      <c r="T243" s="4"/>
    </row>
    <row r="244" spans="11:20">
      <c r="K244" s="4" t="s">
        <v>211</v>
      </c>
      <c r="L244" s="64">
        <v>1389394</v>
      </c>
      <c r="M244" s="4" t="s">
        <v>211</v>
      </c>
      <c r="N244" s="8">
        <f t="shared" si="4"/>
        <v>1389394</v>
      </c>
      <c r="Q244" s="105"/>
      <c r="R244" s="4"/>
      <c r="S244" s="10"/>
      <c r="T244" s="4"/>
    </row>
    <row r="245" spans="11:20">
      <c r="K245" s="4" t="s">
        <v>212</v>
      </c>
      <c r="L245" s="64">
        <v>1378014</v>
      </c>
      <c r="M245" s="4" t="s">
        <v>212</v>
      </c>
      <c r="N245" s="8">
        <f t="shared" si="4"/>
        <v>1378014</v>
      </c>
      <c r="Q245" s="105"/>
      <c r="R245" s="4"/>
      <c r="S245" s="10"/>
      <c r="T245" s="4"/>
    </row>
    <row r="246" spans="11:20">
      <c r="K246" s="4" t="s">
        <v>213</v>
      </c>
      <c r="L246" s="64">
        <v>1378963</v>
      </c>
      <c r="M246" s="4" t="s">
        <v>213</v>
      </c>
      <c r="N246" s="8">
        <f t="shared" si="4"/>
        <v>1378963</v>
      </c>
      <c r="P246" s="8"/>
      <c r="Q246" s="105"/>
      <c r="R246" s="4"/>
      <c r="S246" s="10"/>
      <c r="T246" s="4"/>
    </row>
    <row r="247" spans="11:20">
      <c r="K247" s="4" t="s">
        <v>214</v>
      </c>
      <c r="L247" s="64">
        <v>1381400</v>
      </c>
      <c r="M247" s="4" t="s">
        <v>214</v>
      </c>
      <c r="N247" s="8">
        <f t="shared" si="4"/>
        <v>1381400</v>
      </c>
      <c r="Q247" s="105"/>
      <c r="R247" s="4"/>
      <c r="S247" s="10"/>
      <c r="T247" s="4"/>
    </row>
    <row r="248" spans="11:20">
      <c r="K248" s="4" t="s">
        <v>215</v>
      </c>
      <c r="L248" s="64">
        <v>1384960</v>
      </c>
      <c r="M248" s="4" t="s">
        <v>215</v>
      </c>
      <c r="N248" s="8">
        <f t="shared" si="4"/>
        <v>1384960</v>
      </c>
      <c r="Q248" s="105"/>
      <c r="R248" s="4"/>
      <c r="S248" s="10"/>
      <c r="T248" s="4"/>
    </row>
    <row r="249" spans="11:20">
      <c r="K249" s="4" t="s">
        <v>216</v>
      </c>
      <c r="L249" s="64">
        <v>1371530</v>
      </c>
      <c r="M249" s="4" t="s">
        <v>216</v>
      </c>
      <c r="N249" s="8">
        <f t="shared" si="4"/>
        <v>1371530</v>
      </c>
      <c r="Q249" s="105"/>
      <c r="R249" s="4"/>
      <c r="S249" s="10"/>
      <c r="T249" s="4"/>
    </row>
    <row r="250" spans="11:20">
      <c r="K250" s="4" t="s">
        <v>307</v>
      </c>
      <c r="L250" s="64">
        <v>1372217.5</v>
      </c>
      <c r="M250" s="4" t="s">
        <v>307</v>
      </c>
      <c r="N250" s="8">
        <f t="shared" si="4"/>
        <v>1372217.5</v>
      </c>
      <c r="P250" s="8"/>
      <c r="Q250" s="105"/>
      <c r="R250" s="4"/>
      <c r="S250" s="10"/>
      <c r="T250" s="4"/>
    </row>
    <row r="251" spans="11:20">
      <c r="K251" s="4" t="s">
        <v>330</v>
      </c>
      <c r="L251" s="64">
        <v>1372905</v>
      </c>
      <c r="M251" s="4" t="s">
        <v>330</v>
      </c>
      <c r="N251" s="8">
        <f t="shared" ref="N251:N258" si="5">L251</f>
        <v>1372905</v>
      </c>
      <c r="Q251" s="105"/>
      <c r="R251" s="4"/>
      <c r="S251" s="10"/>
      <c r="T251" s="4"/>
    </row>
    <row r="252" spans="11:20">
      <c r="K252" s="4" t="s">
        <v>331</v>
      </c>
      <c r="L252" s="64">
        <v>1379551</v>
      </c>
      <c r="M252" s="4" t="s">
        <v>331</v>
      </c>
      <c r="N252" s="8">
        <f t="shared" si="5"/>
        <v>1379551</v>
      </c>
      <c r="Q252" s="105"/>
      <c r="R252" s="4"/>
      <c r="S252" s="10"/>
      <c r="T252" s="4"/>
    </row>
    <row r="253" spans="11:20">
      <c r="K253" s="4" t="s">
        <v>332</v>
      </c>
      <c r="L253" s="64">
        <v>1368226</v>
      </c>
      <c r="M253" s="4" t="s">
        <v>332</v>
      </c>
      <c r="N253" s="8">
        <f t="shared" si="5"/>
        <v>1368226</v>
      </c>
      <c r="Q253" s="105"/>
      <c r="R253" s="4"/>
      <c r="S253" s="10"/>
      <c r="T253" s="4"/>
    </row>
    <row r="254" spans="11:20">
      <c r="K254" s="4" t="s">
        <v>333</v>
      </c>
      <c r="L254" s="64">
        <v>1373205</v>
      </c>
      <c r="M254" s="4" t="s">
        <v>333</v>
      </c>
      <c r="N254" s="8">
        <f t="shared" si="5"/>
        <v>1373205</v>
      </c>
      <c r="P254" s="8"/>
      <c r="Q254" s="105"/>
      <c r="R254" s="4"/>
      <c r="S254" s="10"/>
      <c r="T254" s="4"/>
    </row>
    <row r="255" spans="11:20">
      <c r="K255" s="63" t="s">
        <v>334</v>
      </c>
      <c r="L255" s="62">
        <v>1385122</v>
      </c>
      <c r="M255" s="63" t="s">
        <v>334</v>
      </c>
      <c r="N255" s="8">
        <f t="shared" si="5"/>
        <v>1385122</v>
      </c>
      <c r="Q255" s="105"/>
      <c r="R255" s="4"/>
      <c r="S255" s="10"/>
      <c r="T255" s="4"/>
    </row>
    <row r="256" spans="11:20">
      <c r="K256" s="63" t="s">
        <v>342</v>
      </c>
      <c r="L256" s="8">
        <f>AVERAGE(C94:C96)</f>
        <v>1398167.3333333333</v>
      </c>
      <c r="M256" s="63" t="s">
        <v>342</v>
      </c>
      <c r="N256" s="8">
        <f t="shared" si="5"/>
        <v>1398167.3333333333</v>
      </c>
    </row>
    <row r="257" spans="11:14">
      <c r="K257" s="63" t="s">
        <v>343</v>
      </c>
      <c r="L257" s="8">
        <f>AVERAGE(C97:C99)</f>
        <v>1403993.3333333333</v>
      </c>
      <c r="M257" s="63" t="s">
        <v>343</v>
      </c>
      <c r="N257" s="8">
        <f t="shared" si="5"/>
        <v>1403993.3333333333</v>
      </c>
    </row>
    <row r="258" spans="11:14">
      <c r="K258" s="63" t="s">
        <v>344</v>
      </c>
      <c r="L258" s="8">
        <f>AVERAGE(C100:C102)</f>
        <v>1411440.6666666667</v>
      </c>
      <c r="M258" s="63" t="s">
        <v>344</v>
      </c>
      <c r="N258" s="8">
        <f t="shared" si="5"/>
        <v>1411440.6666666667</v>
      </c>
    </row>
    <row r="259" spans="11:14">
      <c r="K259" s="63" t="s">
        <v>345</v>
      </c>
      <c r="L259" s="8">
        <f>AVERAGE(C103:C105)</f>
        <v>1414253.3333333333</v>
      </c>
      <c r="M259" s="63" t="s">
        <v>345</v>
      </c>
      <c r="N259" s="8">
        <f>L259</f>
        <v>1414253.3333333333</v>
      </c>
    </row>
    <row r="260" spans="11:14">
      <c r="K260" s="63" t="s">
        <v>346</v>
      </c>
      <c r="L260" s="8">
        <f>AVERAGE(C106:C108)</f>
        <v>1420305</v>
      </c>
      <c r="M260" s="17" t="s">
        <v>346</v>
      </c>
      <c r="N260" s="8">
        <f>L260</f>
        <v>1420305</v>
      </c>
    </row>
    <row r="261" spans="11:14">
      <c r="K261" s="63" t="s">
        <v>347</v>
      </c>
      <c r="L261" s="8">
        <f>AVERAGE(C109:C111)</f>
        <v>1423125</v>
      </c>
      <c r="M261" s="63" t="s">
        <v>347</v>
      </c>
      <c r="N261" s="8">
        <f t="shared" ref="N261:N267" si="6">L261</f>
        <v>1423125</v>
      </c>
    </row>
    <row r="262" spans="11:14">
      <c r="K262" s="16" t="s">
        <v>602</v>
      </c>
      <c r="L262" s="8">
        <f>AVERAGE(C112:C114)</f>
        <v>1428173</v>
      </c>
      <c r="M262" s="16" t="s">
        <v>602</v>
      </c>
      <c r="N262" s="8">
        <f t="shared" si="6"/>
        <v>1428173</v>
      </c>
    </row>
    <row r="263" spans="11:14">
      <c r="K263" s="16" t="s">
        <v>603</v>
      </c>
      <c r="L263" s="8">
        <f>AVERAGE(C115:C117)</f>
        <v>1430501.3333333333</v>
      </c>
      <c r="M263" s="16" t="s">
        <v>603</v>
      </c>
      <c r="N263" s="8">
        <f t="shared" si="6"/>
        <v>1430501.3333333333</v>
      </c>
    </row>
    <row r="264" spans="11:14">
      <c r="K264" s="16" t="s">
        <v>604</v>
      </c>
      <c r="L264" s="8">
        <f>AVERAGE(C118:C120)</f>
        <v>1433927.6666666667</v>
      </c>
      <c r="M264" s="16" t="s">
        <v>604</v>
      </c>
      <c r="N264" s="8">
        <f t="shared" si="6"/>
        <v>1433927.6666666667</v>
      </c>
    </row>
    <row r="265" spans="11:14">
      <c r="K265" s="16" t="s">
        <v>605</v>
      </c>
      <c r="L265" s="8">
        <f>AVERAGE(C121:C123)</f>
        <v>1432450</v>
      </c>
      <c r="M265" s="16" t="s">
        <v>605</v>
      </c>
      <c r="N265" s="8">
        <f t="shared" si="6"/>
        <v>1432450</v>
      </c>
    </row>
    <row r="266" spans="11:14">
      <c r="K266" s="16" t="s">
        <v>606</v>
      </c>
      <c r="L266" s="8">
        <f>AVERAGE(C124:C126)</f>
        <v>1434495.3333333333</v>
      </c>
      <c r="M266" s="16" t="s">
        <v>606</v>
      </c>
      <c r="N266" s="8">
        <f t="shared" si="6"/>
        <v>1434495.3333333333</v>
      </c>
    </row>
    <row r="267" spans="11:14">
      <c r="K267" s="16" t="s">
        <v>607</v>
      </c>
      <c r="L267" s="8">
        <f>AVERAGE(C127:C129)</f>
        <v>1432811.6666666667</v>
      </c>
      <c r="M267" s="16" t="s">
        <v>607</v>
      </c>
      <c r="N267" s="8">
        <f t="shared" si="6"/>
        <v>1432811.6666666667</v>
      </c>
    </row>
    <row r="268" spans="11:14">
      <c r="K268" s="16" t="s">
        <v>608</v>
      </c>
      <c r="L268" s="8">
        <f>AVERAGE(C130:C132)</f>
        <v>1429980.6666666667</v>
      </c>
      <c r="M268" s="16" t="s">
        <v>608</v>
      </c>
      <c r="N268" s="8">
        <f>L268</f>
        <v>1429980.6666666667</v>
      </c>
    </row>
    <row r="269" spans="11:14">
      <c r="K269" s="16" t="s">
        <v>609</v>
      </c>
      <c r="L269" s="8">
        <f>AVERAGE(C133:C135)</f>
        <v>1422776.5</v>
      </c>
      <c r="M269" s="16" t="s">
        <v>609</v>
      </c>
      <c r="N269" s="8">
        <f>L269</f>
        <v>1422776.5</v>
      </c>
    </row>
    <row r="270" spans="11:14">
      <c r="L270" s="8"/>
    </row>
  </sheetData>
  <sortState ref="S11:T207">
    <sortCondition ref="T11:T207"/>
  </sortState>
  <mergeCells count="4">
    <mergeCell ref="L8:L9"/>
    <mergeCell ref="B8:C8"/>
    <mergeCell ref="B7:C7"/>
    <mergeCell ref="F7:J7"/>
  </mergeCells>
  <phoneticPr fontId="4" type="noConversion"/>
  <hyperlinks>
    <hyperlink ref="A2" r:id="rId1"/>
  </hyperlinks>
  <pageMargins left="0.75" right="0.75" top="1" bottom="1" header="0.5" footer="0.5"/>
  <pageSetup orientation="portrait" r:id="rId2"/>
  <headerFooter alignWithMargins="0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O255"/>
  <sheetViews>
    <sheetView workbookViewId="0">
      <pane xSplit="2" ySplit="4" topLeftCell="C238" activePane="bottomRight" state="frozen"/>
      <selection pane="topRight" activeCell="C1" sqref="C1"/>
      <selection pane="bottomLeft" activeCell="A5" sqref="A5"/>
      <selection pane="bottomRight" activeCell="G252" sqref="G252"/>
    </sheetView>
  </sheetViews>
  <sheetFormatPr defaultRowHeight="12.75"/>
  <cols>
    <col min="1" max="1" width="5.140625" customWidth="1"/>
    <col min="3" max="3" width="15.140625" customWidth="1"/>
    <col min="5" max="5" width="19" customWidth="1"/>
    <col min="6" max="6" width="17.7109375" customWidth="1"/>
    <col min="7" max="8" width="12" bestFit="1" customWidth="1"/>
    <col min="9" max="9" width="13.5703125" customWidth="1"/>
    <col min="11" max="11" width="13.5703125" customWidth="1"/>
    <col min="12" max="12" width="11.7109375" customWidth="1"/>
    <col min="13" max="13" width="11.5703125" customWidth="1"/>
  </cols>
  <sheetData>
    <row r="1" spans="1:13">
      <c r="I1" t="s">
        <v>301</v>
      </c>
      <c r="J1">
        <v>1.0049999999999999</v>
      </c>
    </row>
    <row r="2" spans="1:13" s="44" customFormat="1" ht="39.6" customHeight="1">
      <c r="C2" s="24" t="s">
        <v>297</v>
      </c>
      <c r="E2" s="124" t="s">
        <v>296</v>
      </c>
      <c r="F2" s="124"/>
      <c r="G2" s="125" t="s">
        <v>298</v>
      </c>
      <c r="H2" s="125"/>
      <c r="I2" s="125"/>
      <c r="K2" s="125" t="s">
        <v>304</v>
      </c>
      <c r="L2" s="125"/>
      <c r="M2" s="125"/>
    </row>
    <row r="3" spans="1:13" s="44" customFormat="1" ht="61.9" customHeight="1">
      <c r="C3" s="87" t="s">
        <v>601</v>
      </c>
      <c r="E3" s="45" t="s">
        <v>279</v>
      </c>
      <c r="F3" s="44" t="s">
        <v>281</v>
      </c>
      <c r="G3" s="44" t="s">
        <v>280</v>
      </c>
      <c r="H3" s="44" t="s">
        <v>299</v>
      </c>
      <c r="I3" s="44" t="s">
        <v>300</v>
      </c>
      <c r="K3" s="44" t="s">
        <v>282</v>
      </c>
      <c r="L3" s="44" t="s">
        <v>302</v>
      </c>
      <c r="M3" s="44" t="s">
        <v>303</v>
      </c>
    </row>
    <row r="4" spans="1:13">
      <c r="C4" t="s">
        <v>283</v>
      </c>
    </row>
    <row r="5" spans="1:13">
      <c r="A5">
        <v>0</v>
      </c>
      <c r="B5" t="s">
        <v>361</v>
      </c>
      <c r="C5" s="74">
        <v>1768</v>
      </c>
      <c r="E5" s="32">
        <f>AverageHoursWorked!F7</f>
        <v>33381757246.960346</v>
      </c>
      <c r="F5" s="32">
        <f>AverageHoursWorked!D7</f>
        <v>92944042.057156146</v>
      </c>
      <c r="G5" s="43">
        <f>C5*10^9/E5</f>
        <v>52.963059641235311</v>
      </c>
      <c r="H5" s="43">
        <f t="shared" ref="H5:H68" si="0">G5/1.005^(A5)</f>
        <v>52.963059641235311</v>
      </c>
      <c r="I5" s="43">
        <f>H5/$H$171*100</f>
        <v>89.75587071477365</v>
      </c>
      <c r="J5" s="43"/>
      <c r="K5" s="32">
        <f>C5*10^9/F5</f>
        <v>19022.198312752145</v>
      </c>
      <c r="L5" s="32">
        <f t="shared" ref="L5:L68" si="1">K5/$J$1^A5</f>
        <v>19022.198312752145</v>
      </c>
      <c r="M5" s="43">
        <f>L5/$L$171*100</f>
        <v>88.64075377093063</v>
      </c>
    </row>
    <row r="6" spans="1:13">
      <c r="A6">
        <v>1</v>
      </c>
      <c r="B6" t="s">
        <v>362</v>
      </c>
      <c r="C6" s="74">
        <v>1794.8</v>
      </c>
      <c r="E6" s="32">
        <f>AverageHoursWorked!F8</f>
        <v>31925164237.217266</v>
      </c>
      <c r="F6" s="32">
        <f>AverageHoursWorked!D8</f>
        <v>93129312.541566193</v>
      </c>
      <c r="G6" s="43">
        <f t="shared" ref="G6:G69" si="2">C6*10^9/E6</f>
        <v>56.21897468291435</v>
      </c>
      <c r="H6" s="43">
        <f t="shared" si="0"/>
        <v>55.939278291457072</v>
      </c>
      <c r="I6" s="43">
        <f t="shared" ref="I6:I68" si="3">H6/$H$171*100</f>
        <v>94.799633257907047</v>
      </c>
      <c r="J6" s="43"/>
      <c r="K6" s="32">
        <f t="shared" ref="K6:K69" si="4">C6*10^9/F6</f>
        <v>19272.12765796946</v>
      </c>
      <c r="L6" s="32">
        <f t="shared" si="1"/>
        <v>19176.246425840262</v>
      </c>
      <c r="M6" s="43">
        <f t="shared" ref="M6:M68" si="5">L6/$L$171*100</f>
        <v>89.358596190435108</v>
      </c>
    </row>
    <row r="7" spans="1:13">
      <c r="A7">
        <v>2</v>
      </c>
      <c r="B7" t="s">
        <v>363</v>
      </c>
      <c r="C7" s="74">
        <v>1823.4</v>
      </c>
      <c r="E7" s="32">
        <f>AverageHoursWorked!F9</f>
        <v>31856255779.010006</v>
      </c>
      <c r="F7" s="32">
        <f>AverageHoursWorked!D9</f>
        <v>93304357.517239884</v>
      </c>
      <c r="G7" s="43">
        <f t="shared" si="2"/>
        <v>57.238365131455055</v>
      </c>
      <c r="H7" s="43">
        <f t="shared" si="0"/>
        <v>56.67024591614571</v>
      </c>
      <c r="I7" s="43">
        <f t="shared" si="3"/>
        <v>96.038395445414011</v>
      </c>
      <c r="J7" s="43"/>
      <c r="K7" s="32">
        <f t="shared" si="4"/>
        <v>19542.495640282283</v>
      </c>
      <c r="L7" s="32">
        <f t="shared" si="1"/>
        <v>19348.52666051067</v>
      </c>
      <c r="M7" s="43">
        <f t="shared" si="5"/>
        <v>90.1613977178895</v>
      </c>
    </row>
    <row r="8" spans="1:13">
      <c r="A8">
        <v>3</v>
      </c>
      <c r="B8" t="s">
        <v>364</v>
      </c>
      <c r="C8" s="74">
        <v>1856.9</v>
      </c>
      <c r="E8" s="32">
        <f>AverageHoursWorked!F10</f>
        <v>32222696162.545868</v>
      </c>
      <c r="F8" s="32">
        <f>AverageHoursWorked!D10</f>
        <v>93479575.83766976</v>
      </c>
      <c r="G8" s="43">
        <f t="shared" si="2"/>
        <v>57.627083426940928</v>
      </c>
      <c r="H8" s="43">
        <f t="shared" si="0"/>
        <v>56.771249740693776</v>
      </c>
      <c r="I8" s="43">
        <f t="shared" si="3"/>
        <v>96.209565432179204</v>
      </c>
      <c r="J8" s="43"/>
      <c r="K8" s="32">
        <f t="shared" si="4"/>
        <v>19864.23219575328</v>
      </c>
      <c r="L8" s="32">
        <f t="shared" si="1"/>
        <v>19569.223702288327</v>
      </c>
      <c r="M8" s="43">
        <f t="shared" si="5"/>
        <v>91.189814718729593</v>
      </c>
    </row>
    <row r="9" spans="1:13">
      <c r="A9">
        <v>4</v>
      </c>
      <c r="B9" t="s">
        <v>365</v>
      </c>
      <c r="C9" s="74">
        <v>1866.9</v>
      </c>
      <c r="E9" s="32">
        <f>AverageHoursWorked!F11</f>
        <v>32319935547.68832</v>
      </c>
      <c r="F9" s="32">
        <f>AverageHoursWorked!D11</f>
        <v>93803680.89351441</v>
      </c>
      <c r="G9" s="43">
        <f t="shared" si="2"/>
        <v>57.763110240284185</v>
      </c>
      <c r="H9" s="43">
        <f t="shared" si="0"/>
        <v>56.622145658797777</v>
      </c>
      <c r="I9" s="43">
        <f t="shared" si="3"/>
        <v>95.956880508227357</v>
      </c>
      <c r="J9" s="43"/>
      <c r="K9" s="32">
        <f t="shared" si="4"/>
        <v>19902.204073625831</v>
      </c>
      <c r="L9" s="32">
        <f t="shared" si="1"/>
        <v>19509.086219565314</v>
      </c>
      <c r="M9" s="43">
        <f t="shared" si="5"/>
        <v>90.909582554664709</v>
      </c>
    </row>
    <row r="10" spans="1:13">
      <c r="A10">
        <v>5</v>
      </c>
      <c r="B10" t="s">
        <v>366</v>
      </c>
      <c r="C10" s="74">
        <v>1869.8</v>
      </c>
      <c r="E10" s="32">
        <f>AverageHoursWorked!F12</f>
        <v>32261543275.880157</v>
      </c>
      <c r="F10" s="32">
        <f>AverageHoursWorked!D12</f>
        <v>93968696.09552823</v>
      </c>
      <c r="G10" s="43">
        <f t="shared" si="2"/>
        <v>57.957549767866404</v>
      </c>
      <c r="H10" s="43">
        <f t="shared" si="0"/>
        <v>56.530094053563211</v>
      </c>
      <c r="I10" s="43">
        <f t="shared" si="3"/>
        <v>95.800881741643863</v>
      </c>
      <c r="J10" s="43"/>
      <c r="K10" s="32">
        <f t="shared" si="4"/>
        <v>19898.11583741854</v>
      </c>
      <c r="L10" s="32">
        <f t="shared" si="1"/>
        <v>19408.0385434378</v>
      </c>
      <c r="M10" s="43">
        <f>L10/$L$171*100</f>
        <v>90.438714675386052</v>
      </c>
    </row>
    <row r="11" spans="1:13">
      <c r="A11">
        <v>6</v>
      </c>
      <c r="B11" t="s">
        <v>367</v>
      </c>
      <c r="C11" s="74">
        <v>1843.8</v>
      </c>
      <c r="E11" s="32">
        <f>AverageHoursWorked!F13</f>
        <v>31919520148.089203</v>
      </c>
      <c r="F11" s="32">
        <f>AverageHoursWorked!D13</f>
        <v>94129611.584168926</v>
      </c>
      <c r="G11" s="43">
        <f t="shared" si="2"/>
        <v>57.764026258721039</v>
      </c>
      <c r="H11" s="43">
        <f t="shared" si="0"/>
        <v>56.061031740402818</v>
      </c>
      <c r="I11" s="43">
        <f t="shared" si="3"/>
        <v>95.005967387707656</v>
      </c>
      <c r="J11" s="43"/>
      <c r="K11" s="32">
        <f t="shared" si="4"/>
        <v>19587.884927702147</v>
      </c>
      <c r="L11" s="32">
        <f t="shared" si="1"/>
        <v>19010.396431524328</v>
      </c>
      <c r="M11" s="43">
        <f t="shared" si="5"/>
        <v>88.585758673584408</v>
      </c>
    </row>
    <row r="12" spans="1:13">
      <c r="A12">
        <v>7</v>
      </c>
      <c r="B12" t="s">
        <v>368</v>
      </c>
      <c r="C12" s="74">
        <v>1837.1</v>
      </c>
      <c r="E12" s="32">
        <f>AverageHoursWorked!F14</f>
        <v>31875256062.507973</v>
      </c>
      <c r="F12" s="32">
        <f>AverageHoursWorked!D14</f>
        <v>94295414.828658462</v>
      </c>
      <c r="G12" s="43">
        <f t="shared" si="2"/>
        <v>57.634046810397777</v>
      </c>
      <c r="H12" s="43">
        <f t="shared" si="0"/>
        <v>55.656601329393609</v>
      </c>
      <c r="I12" s="43">
        <f t="shared" si="3"/>
        <v>94.320583953866105</v>
      </c>
      <c r="J12" s="43"/>
      <c r="K12" s="32">
        <f t="shared" si="4"/>
        <v>19482.389502587612</v>
      </c>
      <c r="L12" s="32">
        <f t="shared" si="1"/>
        <v>18813.94150677371</v>
      </c>
      <c r="M12" s="43">
        <f t="shared" si="5"/>
        <v>87.670306509455088</v>
      </c>
    </row>
    <row r="13" spans="1:13">
      <c r="A13">
        <v>8</v>
      </c>
      <c r="B13" t="s">
        <v>369</v>
      </c>
      <c r="C13" s="74">
        <v>1857.7</v>
      </c>
      <c r="E13" s="32">
        <f>AverageHoursWorked!F15</f>
        <v>31034925393.520119</v>
      </c>
      <c r="F13" s="32">
        <f>AverageHoursWorked!D15</f>
        <v>94520555.000634596</v>
      </c>
      <c r="G13" s="43">
        <f t="shared" si="2"/>
        <v>59.858368481461696</v>
      </c>
      <c r="H13" s="43">
        <f t="shared" si="0"/>
        <v>57.517020597537481</v>
      </c>
      <c r="I13" s="43">
        <f t="shared" si="3"/>
        <v>97.473414482123331</v>
      </c>
      <c r="J13" s="43"/>
      <c r="K13" s="32">
        <f t="shared" si="4"/>
        <v>19653.926069176465</v>
      </c>
      <c r="L13" s="32">
        <f t="shared" si="1"/>
        <v>18885.166756481183</v>
      </c>
      <c r="M13" s="43">
        <f t="shared" si="5"/>
        <v>88.00220609949146</v>
      </c>
    </row>
    <row r="14" spans="1:13">
      <c r="A14">
        <v>9</v>
      </c>
      <c r="B14" t="s">
        <v>396</v>
      </c>
      <c r="C14" s="74">
        <v>1840.3</v>
      </c>
      <c r="E14" s="32">
        <f>AverageHoursWorked!F16</f>
        <v>31208546557.486851</v>
      </c>
      <c r="F14" s="32">
        <f>AverageHoursWorked!D16</f>
        <v>94691505.605406776</v>
      </c>
      <c r="G14" s="43">
        <f t="shared" si="2"/>
        <v>58.967821414243872</v>
      </c>
      <c r="H14" s="43">
        <f t="shared" si="0"/>
        <v>56.379410047123393</v>
      </c>
      <c r="I14" s="43">
        <f t="shared" si="3"/>
        <v>95.545519338255332</v>
      </c>
      <c r="J14" s="43"/>
      <c r="K14" s="32">
        <f t="shared" si="4"/>
        <v>19434.689397260157</v>
      </c>
      <c r="L14" s="32">
        <f t="shared" si="1"/>
        <v>18581.597494831953</v>
      </c>
      <c r="M14" s="43">
        <f t="shared" si="5"/>
        <v>86.587616274916172</v>
      </c>
    </row>
    <row r="15" spans="1:13">
      <c r="A15">
        <v>10</v>
      </c>
      <c r="B15" t="s">
        <v>371</v>
      </c>
      <c r="C15" s="74">
        <v>1914.6</v>
      </c>
      <c r="E15" s="32">
        <f>AverageHoursWorked!F17</f>
        <v>31364548367.91291</v>
      </c>
      <c r="F15" s="32">
        <f>AverageHoursWorked!D17</f>
        <v>94851858.755341172</v>
      </c>
      <c r="G15" s="43">
        <f t="shared" si="2"/>
        <v>61.043442345839942</v>
      </c>
      <c r="H15" s="43">
        <f t="shared" si="0"/>
        <v>58.073553168714113</v>
      </c>
      <c r="I15" s="43">
        <f t="shared" si="3"/>
        <v>98.416563647701366</v>
      </c>
      <c r="J15" s="43"/>
      <c r="K15" s="32">
        <f t="shared" si="4"/>
        <v>20185.160576963259</v>
      </c>
      <c r="L15" s="32">
        <f t="shared" si="1"/>
        <v>19203.110947513494</v>
      </c>
      <c r="M15" s="43">
        <f t="shared" si="5"/>
        <v>89.483781061902604</v>
      </c>
    </row>
    <row r="16" spans="1:13">
      <c r="A16">
        <v>11</v>
      </c>
      <c r="B16" t="s">
        <v>372</v>
      </c>
      <c r="C16" s="74">
        <v>1972.9</v>
      </c>
      <c r="E16" s="32">
        <f>AverageHoursWorked!F18</f>
        <v>31964129391.430317</v>
      </c>
      <c r="F16" s="32">
        <f>AverageHoursWorked!D18</f>
        <v>95008096.892372131</v>
      </c>
      <c r="G16" s="43">
        <f t="shared" si="2"/>
        <v>61.722313029083807</v>
      </c>
      <c r="H16" s="43">
        <f t="shared" si="0"/>
        <v>58.427259099718512</v>
      </c>
      <c r="I16" s="43">
        <f t="shared" si="3"/>
        <v>99.015984905259558</v>
      </c>
      <c r="J16" s="43"/>
      <c r="K16" s="32">
        <f t="shared" si="4"/>
        <v>20765.598559825456</v>
      </c>
      <c r="L16" s="32">
        <f t="shared" si="1"/>
        <v>19657.024305682815</v>
      </c>
      <c r="M16" s="43">
        <f t="shared" si="5"/>
        <v>91.598953112645546</v>
      </c>
    </row>
    <row r="17" spans="1:13">
      <c r="A17">
        <v>12</v>
      </c>
      <c r="B17" t="s">
        <v>397</v>
      </c>
      <c r="C17" s="74">
        <v>2050.1</v>
      </c>
      <c r="E17" s="32">
        <f>AverageHoursWorked!F19</f>
        <v>31935037997.669792</v>
      </c>
      <c r="F17" s="32">
        <f>AverageHoursWorked!D19</f>
        <v>95204579.334306389</v>
      </c>
      <c r="G17" s="43">
        <f t="shared" si="2"/>
        <v>64.19594678890283</v>
      </c>
      <c r="H17" s="43">
        <f t="shared" si="0"/>
        <v>60.466505065376829</v>
      </c>
      <c r="I17" s="43">
        <f t="shared" si="3"/>
        <v>102.47187092259129</v>
      </c>
      <c r="J17" s="43"/>
      <c r="K17" s="32">
        <f t="shared" si="4"/>
        <v>21533.628049562307</v>
      </c>
      <c r="L17" s="32">
        <f t="shared" si="1"/>
        <v>20282.639242262561</v>
      </c>
      <c r="M17" s="43">
        <f t="shared" si="5"/>
        <v>94.514230234512453</v>
      </c>
    </row>
    <row r="18" spans="1:13">
      <c r="A18">
        <v>13</v>
      </c>
      <c r="B18" t="s">
        <v>370</v>
      </c>
      <c r="C18" s="74">
        <v>2086.1999999999998</v>
      </c>
      <c r="E18" s="32">
        <f>AverageHoursWorked!F20</f>
        <v>32808642312.281178</v>
      </c>
      <c r="F18" s="32">
        <f>AverageHoursWorked!D20</f>
        <v>95397114.375555277</v>
      </c>
      <c r="G18" s="43">
        <f t="shared" si="2"/>
        <v>63.58690433279763</v>
      </c>
      <c r="H18" s="43">
        <f t="shared" si="0"/>
        <v>59.594870372027955</v>
      </c>
      <c r="I18" s="43">
        <f t="shared" si="3"/>
        <v>100.9947219176682</v>
      </c>
      <c r="J18" s="43"/>
      <c r="K18" s="32">
        <f t="shared" si="4"/>
        <v>21868.586001324285</v>
      </c>
      <c r="L18" s="32">
        <f t="shared" si="1"/>
        <v>20495.65962745346</v>
      </c>
      <c r="M18" s="43">
        <f t="shared" si="5"/>
        <v>95.506875101390804</v>
      </c>
    </row>
    <row r="19" spans="1:13">
      <c r="A19">
        <v>14</v>
      </c>
      <c r="B19" t="s">
        <v>375</v>
      </c>
      <c r="C19" s="74">
        <v>2112.5</v>
      </c>
      <c r="E19" s="32">
        <f>AverageHoursWorked!F21</f>
        <v>33114439509.001293</v>
      </c>
      <c r="F19" s="32">
        <f>AverageHoursWorked!D21</f>
        <v>95423733.102762654</v>
      </c>
      <c r="G19" s="43">
        <f t="shared" si="2"/>
        <v>63.793922872400486</v>
      </c>
      <c r="H19" s="43">
        <f t="shared" si="0"/>
        <v>59.491434956312844</v>
      </c>
      <c r="I19" s="43">
        <f t="shared" si="3"/>
        <v>100.81943114211364</v>
      </c>
      <c r="J19" s="43"/>
      <c r="K19" s="32">
        <f t="shared" si="4"/>
        <v>22138.098472054433</v>
      </c>
      <c r="L19" s="32">
        <f t="shared" si="1"/>
        <v>20645.026767533491</v>
      </c>
      <c r="M19" s="43">
        <f t="shared" si="5"/>
        <v>96.202904848721644</v>
      </c>
    </row>
    <row r="20" spans="1:13">
      <c r="A20">
        <v>15</v>
      </c>
      <c r="B20" t="s">
        <v>398</v>
      </c>
      <c r="C20" s="74">
        <v>2147.6</v>
      </c>
      <c r="E20" s="32">
        <f>AverageHoursWorked!F22</f>
        <v>33580815085.364723</v>
      </c>
      <c r="F20" s="32">
        <f>AverageHoursWorked!D22</f>
        <v>95562351.829969928</v>
      </c>
      <c r="G20" s="43">
        <f t="shared" si="2"/>
        <v>63.953182629446431</v>
      </c>
      <c r="H20" s="43">
        <f t="shared" si="0"/>
        <v>59.34323748432449</v>
      </c>
      <c r="I20" s="43">
        <f t="shared" si="3"/>
        <v>100.56828263924871</v>
      </c>
      <c r="J20" s="43"/>
      <c r="K20" s="32">
        <f t="shared" si="4"/>
        <v>22473.285335433502</v>
      </c>
      <c r="L20" s="32">
        <f t="shared" si="1"/>
        <v>20853.340738973024</v>
      </c>
      <c r="M20" s="43">
        <f t="shared" si="5"/>
        <v>97.173618493160802</v>
      </c>
    </row>
    <row r="21" spans="1:13">
      <c r="A21">
        <v>16</v>
      </c>
      <c r="B21" t="s">
        <v>373</v>
      </c>
      <c r="C21" s="74">
        <v>2190.4</v>
      </c>
      <c r="E21" s="32">
        <f>AverageHoursWorked!F23</f>
        <v>34667934939.529007</v>
      </c>
      <c r="F21" s="32">
        <f>AverageHoursWorked!D23</f>
        <v>95897970.557177305</v>
      </c>
      <c r="G21" s="43">
        <f t="shared" si="2"/>
        <v>63.18230387303705</v>
      </c>
      <c r="H21" s="43">
        <f t="shared" si="0"/>
        <v>58.336244852056829</v>
      </c>
      <c r="I21" s="43">
        <f t="shared" si="3"/>
        <v>98.861744136284727</v>
      </c>
      <c r="J21" s="43"/>
      <c r="K21" s="32">
        <f t="shared" si="4"/>
        <v>22840.942172952622</v>
      </c>
      <c r="L21" s="32">
        <f t="shared" si="1"/>
        <v>21089.050471007882</v>
      </c>
      <c r="M21" s="43">
        <f t="shared" si="5"/>
        <v>98.271992507309719</v>
      </c>
    </row>
    <row r="22" spans="1:13">
      <c r="A22">
        <v>17</v>
      </c>
      <c r="B22" t="s">
        <v>374</v>
      </c>
      <c r="C22" s="74">
        <v>2194.1</v>
      </c>
      <c r="E22" s="32">
        <f>AverageHoursWorked!F24</f>
        <v>33653122551.947899</v>
      </c>
      <c r="F22" s="32">
        <f>AverageHoursWorked!D24</f>
        <v>96081946.223505527</v>
      </c>
      <c r="G22" s="43">
        <f t="shared" si="2"/>
        <v>65.197516117950897</v>
      </c>
      <c r="H22" s="43">
        <f t="shared" si="0"/>
        <v>59.897404052993139</v>
      </c>
      <c r="I22" s="43">
        <f t="shared" si="3"/>
        <v>101.50742216836208</v>
      </c>
      <c r="J22" s="43"/>
      <c r="K22" s="32">
        <f t="shared" si="4"/>
        <v>22835.715618167134</v>
      </c>
      <c r="L22" s="32">
        <f t="shared" si="1"/>
        <v>20979.328150263766</v>
      </c>
      <c r="M22" s="43">
        <f t="shared" si="5"/>
        <v>97.760702010998656</v>
      </c>
    </row>
    <row r="23" spans="1:13">
      <c r="A23">
        <v>18</v>
      </c>
      <c r="B23" t="s">
        <v>399</v>
      </c>
      <c r="C23" s="74">
        <v>2216.1999999999998</v>
      </c>
      <c r="E23" s="32">
        <f>AverageHoursWorked!F25</f>
        <v>33909959320.11866</v>
      </c>
      <c r="F23" s="32">
        <f>AverageHoursWorked!D25</f>
        <v>96249045.839361981</v>
      </c>
      <c r="G23" s="43">
        <f t="shared" si="2"/>
        <v>65.355430806581253</v>
      </c>
      <c r="H23" s="43">
        <f t="shared" si="0"/>
        <v>59.74376254495715</v>
      </c>
      <c r="I23" s="43">
        <f t="shared" si="3"/>
        <v>101.2470477220005</v>
      </c>
      <c r="J23" s="43"/>
      <c r="K23" s="32">
        <f t="shared" si="4"/>
        <v>23025.682807274789</v>
      </c>
      <c r="L23" s="32">
        <f t="shared" si="1"/>
        <v>21048.609260101472</v>
      </c>
      <c r="M23" s="43">
        <f t="shared" si="5"/>
        <v>98.083542184207445</v>
      </c>
    </row>
    <row r="24" spans="1:13">
      <c r="A24">
        <v>19</v>
      </c>
      <c r="B24" t="s">
        <v>376</v>
      </c>
      <c r="C24" s="74">
        <v>2218.6</v>
      </c>
      <c r="E24" s="32">
        <f>AverageHoursWorked!F26</f>
        <v>33742231999.281242</v>
      </c>
      <c r="F24" s="32">
        <f>AverageHoursWorked!D26</f>
        <v>96416820.233109146</v>
      </c>
      <c r="G24" s="43">
        <f t="shared" si="2"/>
        <v>65.751429841607973</v>
      </c>
      <c r="H24" s="43">
        <f t="shared" si="0"/>
        <v>59.806725952391467</v>
      </c>
      <c r="I24" s="43">
        <f t="shared" si="3"/>
        <v>101.35375106383381</v>
      </c>
      <c r="J24" s="43"/>
      <c r="K24" s="32">
        <f t="shared" si="4"/>
        <v>23010.507861968897</v>
      </c>
      <c r="L24" s="32">
        <f t="shared" si="1"/>
        <v>20930.086859575254</v>
      </c>
      <c r="M24" s="43">
        <f t="shared" si="5"/>
        <v>97.531244560733455</v>
      </c>
    </row>
    <row r="25" spans="1:13">
      <c r="A25">
        <v>20</v>
      </c>
      <c r="B25" t="s">
        <v>377</v>
      </c>
      <c r="C25" s="74">
        <v>2233.5</v>
      </c>
      <c r="E25" s="32">
        <f>AverageHoursWorked!F27</f>
        <v>33998868327.629406</v>
      </c>
      <c r="F25" s="32">
        <f>AverageHoursWorked!D27</f>
        <v>96596305.443795785</v>
      </c>
      <c r="G25" s="43">
        <f t="shared" si="2"/>
        <v>65.693363040114235</v>
      </c>
      <c r="H25" s="43">
        <f t="shared" si="0"/>
        <v>59.456625944129421</v>
      </c>
      <c r="I25" s="43">
        <f t="shared" si="3"/>
        <v>100.76044072089539</v>
      </c>
      <c r="J25" s="43"/>
      <c r="K25" s="32">
        <f t="shared" si="4"/>
        <v>23122.002334753412</v>
      </c>
      <c r="L25" s="32">
        <f t="shared" si="1"/>
        <v>20926.866585552267</v>
      </c>
      <c r="M25" s="43">
        <f t="shared" si="5"/>
        <v>97.516238539239325</v>
      </c>
    </row>
    <row r="26" spans="1:13">
      <c r="A26">
        <v>21</v>
      </c>
      <c r="B26" t="s">
        <v>378</v>
      </c>
      <c r="C26" s="74">
        <v>2307.1999999999998</v>
      </c>
      <c r="E26" s="32">
        <f>AverageHoursWorked!F28</f>
        <v>34296505637.417454</v>
      </c>
      <c r="F26" s="32">
        <f>AverageHoursWorked!D28</f>
        <v>96771973.956297368</v>
      </c>
      <c r="G26" s="43">
        <f t="shared" si="2"/>
        <v>67.272159571931638</v>
      </c>
      <c r="H26" s="43">
        <f t="shared" si="0"/>
        <v>60.582623003444994</v>
      </c>
      <c r="I26" s="43">
        <f t="shared" si="3"/>
        <v>102.66865461876577</v>
      </c>
      <c r="J26" s="43"/>
      <c r="K26" s="32">
        <f t="shared" si="4"/>
        <v>23841.613492786055</v>
      </c>
      <c r="L26" s="32">
        <f t="shared" si="1"/>
        <v>21470.805920581079</v>
      </c>
      <c r="M26" s="43">
        <f t="shared" si="5"/>
        <v>100.05091890950391</v>
      </c>
    </row>
    <row r="27" spans="1:13">
      <c r="A27">
        <v>22</v>
      </c>
      <c r="B27" t="s">
        <v>379</v>
      </c>
      <c r="C27" s="74">
        <v>2350.4</v>
      </c>
      <c r="E27" s="32">
        <f>AverageHoursWorked!F29</f>
        <v>34442744885.376892</v>
      </c>
      <c r="F27" s="32">
        <f>AverageHoursWorked!D29</f>
        <v>97232123.890299141</v>
      </c>
      <c r="G27" s="43">
        <f t="shared" si="2"/>
        <v>68.240786494281195</v>
      </c>
      <c r="H27" s="43">
        <f t="shared" si="0"/>
        <v>61.149183845899643</v>
      </c>
      <c r="I27" s="43">
        <f t="shared" si="3"/>
        <v>103.62879857706197</v>
      </c>
      <c r="J27" s="43"/>
      <c r="K27" s="32">
        <f t="shared" si="4"/>
        <v>24173.080932098201</v>
      </c>
      <c r="L27" s="32">
        <f t="shared" si="1"/>
        <v>21661.007235937399</v>
      </c>
      <c r="M27" s="43">
        <f t="shared" si="5"/>
        <v>100.93723013832252</v>
      </c>
    </row>
    <row r="28" spans="1:13">
      <c r="A28">
        <v>23</v>
      </c>
      <c r="B28" t="s">
        <v>380</v>
      </c>
      <c r="C28" s="74">
        <v>2368.1999999999998</v>
      </c>
      <c r="E28" s="32">
        <f>AverageHoursWorked!F30</f>
        <v>34383256402.384682</v>
      </c>
      <c r="F28" s="32">
        <f>AverageHoursWorked!D30</f>
        <v>97388840.875111058</v>
      </c>
      <c r="G28" s="43">
        <f t="shared" si="2"/>
        <v>68.876547709301647</v>
      </c>
      <c r="H28" s="43">
        <f t="shared" si="0"/>
        <v>61.411817480643421</v>
      </c>
      <c r="I28" s="43">
        <f t="shared" si="3"/>
        <v>104.07388069137133</v>
      </c>
      <c r="J28" s="43"/>
      <c r="K28" s="32">
        <f t="shared" si="4"/>
        <v>24316.954373005821</v>
      </c>
      <c r="L28" s="32">
        <f t="shared" si="1"/>
        <v>21681.521697965323</v>
      </c>
      <c r="M28" s="43">
        <f t="shared" si="5"/>
        <v>101.03282462995082</v>
      </c>
    </row>
    <row r="29" spans="1:13">
      <c r="A29">
        <v>24</v>
      </c>
      <c r="B29" t="s">
        <v>381</v>
      </c>
      <c r="C29" s="74">
        <v>2353.8000000000002</v>
      </c>
      <c r="E29" s="32">
        <f>AverageHoursWorked!F31</f>
        <v>34534175695.263977</v>
      </c>
      <c r="F29" s="32">
        <f>AverageHoursWorked!D31</f>
        <v>97570678.215298012</v>
      </c>
      <c r="G29" s="43">
        <f t="shared" si="2"/>
        <v>68.158569087340354</v>
      </c>
      <c r="H29" s="43">
        <f t="shared" si="0"/>
        <v>60.469305706417167</v>
      </c>
      <c r="I29" s="43">
        <f t="shared" si="3"/>
        <v>102.47661713583574</v>
      </c>
      <c r="J29" s="43"/>
      <c r="K29" s="32">
        <f t="shared" si="4"/>
        <v>24124.050821970715</v>
      </c>
      <c r="L29" s="32">
        <f t="shared" si="1"/>
        <v>21402.512164854703</v>
      </c>
      <c r="M29" s="43">
        <f t="shared" si="5"/>
        <v>99.73267966680946</v>
      </c>
    </row>
    <row r="30" spans="1:13">
      <c r="A30">
        <v>25</v>
      </c>
      <c r="B30" t="s">
        <v>400</v>
      </c>
      <c r="C30" s="74">
        <v>2316.5</v>
      </c>
      <c r="E30" s="32">
        <f>AverageHoursWorked!F32</f>
        <v>33899469703.061638</v>
      </c>
      <c r="F30" s="32">
        <f>AverageHoursWorked!D32</f>
        <v>97761705.220205605</v>
      </c>
      <c r="G30" s="43">
        <f t="shared" si="2"/>
        <v>68.33440228685302</v>
      </c>
      <c r="H30" s="43">
        <f t="shared" si="0"/>
        <v>60.323683981233934</v>
      </c>
      <c r="I30" s="43">
        <f t="shared" si="3"/>
        <v>102.22983372061489</v>
      </c>
      <c r="J30" s="43"/>
      <c r="K30" s="32">
        <f t="shared" si="4"/>
        <v>23695.372280814314</v>
      </c>
      <c r="L30" s="32">
        <f t="shared" si="1"/>
        <v>20917.606673213504</v>
      </c>
      <c r="M30" s="43">
        <f t="shared" si="5"/>
        <v>97.473088657397838</v>
      </c>
    </row>
    <row r="31" spans="1:13">
      <c r="A31">
        <v>26</v>
      </c>
      <c r="B31" t="s">
        <v>383</v>
      </c>
      <c r="C31" s="74">
        <v>2305.5</v>
      </c>
      <c r="E31" s="32">
        <f>AverageHoursWorked!F33</f>
        <v>33630859391.776707</v>
      </c>
      <c r="F31" s="32">
        <f>AverageHoursWorked!D33</f>
        <v>97946127.581968918</v>
      </c>
      <c r="G31" s="43">
        <f t="shared" si="2"/>
        <v>68.553109902500211</v>
      </c>
      <c r="H31" s="43">
        <f t="shared" si="0"/>
        <v>60.215674526293562</v>
      </c>
      <c r="I31" s="43">
        <f t="shared" si="3"/>
        <v>102.04679137488807</v>
      </c>
      <c r="J31" s="43"/>
      <c r="K31" s="32">
        <f t="shared" si="4"/>
        <v>23538.449726566054</v>
      </c>
      <c r="L31" s="32">
        <f t="shared" si="1"/>
        <v>20675.701359198752</v>
      </c>
      <c r="M31" s="43">
        <f t="shared" si="5"/>
        <v>96.345844107482364</v>
      </c>
    </row>
    <row r="32" spans="1:13">
      <c r="A32">
        <v>27</v>
      </c>
      <c r="B32" t="s">
        <v>384</v>
      </c>
      <c r="C32" s="74">
        <v>2308.4</v>
      </c>
      <c r="E32" s="32">
        <f>AverageHoursWorked!F34</f>
        <v>33311344170.302818</v>
      </c>
      <c r="F32" s="32">
        <f>AverageHoursWorked!D34</f>
        <v>98162107.862884492</v>
      </c>
      <c r="G32" s="43">
        <f t="shared" si="2"/>
        <v>69.297713961898509</v>
      </c>
      <c r="H32" s="43">
        <f t="shared" si="0"/>
        <v>60.566885346457511</v>
      </c>
      <c r="I32" s="43">
        <f t="shared" si="3"/>
        <v>102.64198419761772</v>
      </c>
      <c r="J32" s="43"/>
      <c r="K32" s="32">
        <f t="shared" si="4"/>
        <v>23516.202435510411</v>
      </c>
      <c r="L32" s="32">
        <f t="shared" si="1"/>
        <v>20553.39282156925</v>
      </c>
      <c r="M32" s="43">
        <f t="shared" si="5"/>
        <v>95.775903620591777</v>
      </c>
    </row>
    <row r="33" spans="1:13">
      <c r="A33">
        <v>28</v>
      </c>
      <c r="B33" t="s">
        <v>401</v>
      </c>
      <c r="C33" s="74">
        <v>2334.4</v>
      </c>
      <c r="E33" s="32">
        <f>AverageHoursWorked!F35</f>
        <v>30623468380.548199</v>
      </c>
      <c r="F33" s="32">
        <f>AverageHoursWorked!D35</f>
        <v>98369108.785801888</v>
      </c>
      <c r="G33" s="43">
        <f t="shared" si="2"/>
        <v>76.22911849798156</v>
      </c>
      <c r="H33" s="43">
        <f t="shared" si="0"/>
        <v>66.293533593506766</v>
      </c>
      <c r="I33" s="43">
        <f t="shared" si="3"/>
        <v>112.34686724578199</v>
      </c>
      <c r="J33" s="43"/>
      <c r="K33" s="32">
        <f t="shared" si="4"/>
        <v>23731.02723826787</v>
      </c>
      <c r="L33" s="32">
        <f t="shared" si="1"/>
        <v>20637.962007525926</v>
      </c>
      <c r="M33" s="43">
        <f t="shared" si="5"/>
        <v>96.169984066276555</v>
      </c>
    </row>
    <row r="34" spans="1:13">
      <c r="A34">
        <v>29</v>
      </c>
      <c r="B34" t="s">
        <v>382</v>
      </c>
      <c r="C34" s="74">
        <v>2381.1999999999998</v>
      </c>
      <c r="E34" s="32">
        <f>AverageHoursWorked!F36</f>
        <v>33205442272.902905</v>
      </c>
      <c r="F34" s="32">
        <f>AverageHoursWorked!D36</f>
        <v>98559163.621017888</v>
      </c>
      <c r="G34" s="43">
        <f t="shared" si="2"/>
        <v>71.711136398359727</v>
      </c>
      <c r="H34" s="43">
        <f t="shared" si="0"/>
        <v>62.054147525703307</v>
      </c>
      <c r="I34" s="43">
        <f t="shared" si="3"/>
        <v>105.16242982110708</v>
      </c>
      <c r="J34" s="43"/>
      <c r="K34" s="32">
        <f t="shared" si="4"/>
        <v>24160.107619787123</v>
      </c>
      <c r="L34" s="32">
        <f t="shared" si="1"/>
        <v>20906.583799576088</v>
      </c>
      <c r="M34" s="43">
        <f t="shared" si="5"/>
        <v>97.421723625245534</v>
      </c>
    </row>
    <row r="35" spans="1:13">
      <c r="A35">
        <v>30</v>
      </c>
      <c r="B35" t="s">
        <v>387</v>
      </c>
      <c r="C35" s="74">
        <v>2449.6999999999998</v>
      </c>
      <c r="E35" s="32">
        <f>AverageHoursWorked!F37</f>
        <v>33644103823.73204</v>
      </c>
      <c r="F35" s="32">
        <f>AverageHoursWorked!D37</f>
        <v>98723764.767525449</v>
      </c>
      <c r="G35" s="43">
        <f t="shared" si="2"/>
        <v>72.81216384405576</v>
      </c>
      <c r="H35" s="43">
        <f t="shared" si="0"/>
        <v>62.693437788067747</v>
      </c>
      <c r="I35" s="43">
        <f t="shared" si="3"/>
        <v>106.24582746706412</v>
      </c>
      <c r="J35" s="43"/>
      <c r="K35" s="32">
        <f t="shared" si="4"/>
        <v>24813.680938612393</v>
      </c>
      <c r="L35" s="32">
        <f t="shared" si="1"/>
        <v>21365.317003209198</v>
      </c>
      <c r="M35" s="43">
        <f t="shared" si="5"/>
        <v>99.559355474164548</v>
      </c>
    </row>
    <row r="36" spans="1:13">
      <c r="A36">
        <v>31</v>
      </c>
      <c r="B36" t="s">
        <v>402</v>
      </c>
      <c r="C36" s="74">
        <v>2490.3000000000002</v>
      </c>
      <c r="E36" s="32">
        <f>AverageHoursWorked!F38</f>
        <v>33888568191.680962</v>
      </c>
      <c r="F36" s="32">
        <f>AverageHoursWorked!D38</f>
        <v>98895611.23937048</v>
      </c>
      <c r="G36" s="43">
        <f t="shared" si="2"/>
        <v>73.484957697661727</v>
      </c>
      <c r="H36" s="43">
        <f t="shared" si="0"/>
        <v>62.957943580399167</v>
      </c>
      <c r="I36" s="43">
        <f t="shared" si="3"/>
        <v>106.69408230469296</v>
      </c>
      <c r="J36" s="43"/>
      <c r="K36" s="32">
        <f t="shared" si="4"/>
        <v>25181.09720736129</v>
      </c>
      <c r="L36" s="32">
        <f t="shared" si="1"/>
        <v>21573.804312389835</v>
      </c>
      <c r="M36" s="43">
        <f t="shared" si="5"/>
        <v>100.53087684796158</v>
      </c>
    </row>
    <row r="37" spans="1:13">
      <c r="A37">
        <v>32</v>
      </c>
      <c r="B37" t="s">
        <v>385</v>
      </c>
      <c r="C37" s="74">
        <v>2523.5</v>
      </c>
      <c r="E37" s="32">
        <f>AverageHoursWorked!F39</f>
        <v>34406207985.589912</v>
      </c>
      <c r="F37" s="32">
        <f>AverageHoursWorked!D39</f>
        <v>99040997.659601465</v>
      </c>
      <c r="G37" s="43">
        <f t="shared" si="2"/>
        <v>73.344322078646329</v>
      </c>
      <c r="H37" s="43">
        <f t="shared" si="0"/>
        <v>62.524830424204765</v>
      </c>
      <c r="I37" s="43">
        <f t="shared" si="3"/>
        <v>105.96009056185214</v>
      </c>
      <c r="J37" s="43"/>
      <c r="K37" s="32">
        <f t="shared" si="4"/>
        <v>25479.34753921939</v>
      </c>
      <c r="L37" s="32">
        <f t="shared" si="1"/>
        <v>21720.72546394002</v>
      </c>
      <c r="M37" s="43">
        <f t="shared" si="5"/>
        <v>101.21550863468684</v>
      </c>
    </row>
    <row r="38" spans="1:13">
      <c r="A38">
        <v>33</v>
      </c>
      <c r="B38" t="s">
        <v>386</v>
      </c>
      <c r="C38" s="74">
        <v>2537.6</v>
      </c>
      <c r="E38" s="32">
        <f>AverageHoursWorked!F40</f>
        <v>34704155828.161469</v>
      </c>
      <c r="F38" s="32">
        <f>AverageHoursWorked!D40</f>
        <v>99219148.61403732</v>
      </c>
      <c r="G38" s="43">
        <f t="shared" si="2"/>
        <v>73.120925705987275</v>
      </c>
      <c r="H38" s="43">
        <f t="shared" si="0"/>
        <v>62.024267347438787</v>
      </c>
      <c r="I38" s="43">
        <f t="shared" si="3"/>
        <v>105.11179223643181</v>
      </c>
      <c r="J38" s="43"/>
      <c r="K38" s="32">
        <f t="shared" si="4"/>
        <v>25575.708272515712</v>
      </c>
      <c r="L38" s="32">
        <f t="shared" si="1"/>
        <v>21694.399409999893</v>
      </c>
      <c r="M38" s="43">
        <f t="shared" si="5"/>
        <v>101.09283294669854</v>
      </c>
    </row>
    <row r="39" spans="1:13">
      <c r="A39">
        <v>34</v>
      </c>
      <c r="B39" t="s">
        <v>403</v>
      </c>
      <c r="C39" s="74">
        <v>2526.1</v>
      </c>
      <c r="E39" s="32">
        <f>AverageHoursWorked!F41</f>
        <v>34606333928.10936</v>
      </c>
      <c r="F39" s="32">
        <f>AverageHoursWorked!D41</f>
        <v>99378343.62122947</v>
      </c>
      <c r="G39" s="43">
        <f t="shared" si="2"/>
        <v>72.995307889234368</v>
      </c>
      <c r="H39" s="43">
        <f t="shared" si="0"/>
        <v>61.609664669443333</v>
      </c>
      <c r="I39" s="43">
        <f t="shared" si="3"/>
        <v>104.40916998204857</v>
      </c>
      <c r="J39" s="43"/>
      <c r="K39" s="32">
        <f t="shared" si="4"/>
        <v>25419.018952740604</v>
      </c>
      <c r="L39" s="32">
        <f t="shared" si="1"/>
        <v>21454.217800971033</v>
      </c>
      <c r="M39" s="43">
        <f t="shared" si="5"/>
        <v>99.973620618228537</v>
      </c>
    </row>
    <row r="40" spans="1:13">
      <c r="A40">
        <v>35</v>
      </c>
      <c r="B40" t="s">
        <v>388</v>
      </c>
      <c r="C40" s="74">
        <v>2545.9</v>
      </c>
      <c r="E40" s="32">
        <f>AverageHoursWorked!F42</f>
        <v>34893844048.449768</v>
      </c>
      <c r="F40" s="32">
        <f>AverageHoursWorked!D42</f>
        <v>99551133.412023485</v>
      </c>
      <c r="G40" s="43">
        <f t="shared" si="2"/>
        <v>72.961293587059146</v>
      </c>
      <c r="H40" s="43">
        <f t="shared" si="0"/>
        <v>61.274582926645962</v>
      </c>
      <c r="I40" s="43">
        <f t="shared" si="3"/>
        <v>103.84131091595366</v>
      </c>
      <c r="J40" s="43"/>
      <c r="K40" s="32">
        <f t="shared" si="4"/>
        <v>25573.792208502509</v>
      </c>
      <c r="L40" s="32">
        <f t="shared" si="1"/>
        <v>21477.462561144013</v>
      </c>
      <c r="M40" s="43">
        <f t="shared" si="5"/>
        <v>100.08193791305855</v>
      </c>
    </row>
    <row r="41" spans="1:13">
      <c r="A41">
        <v>36</v>
      </c>
      <c r="B41" t="s">
        <v>389</v>
      </c>
      <c r="C41" s="74">
        <v>2542.6999999999998</v>
      </c>
      <c r="E41" s="32">
        <f>AverageHoursWorked!F43</f>
        <v>34885016266.363792</v>
      </c>
      <c r="F41" s="32">
        <f>AverageHoursWorked!D43</f>
        <v>99842438.91504848</v>
      </c>
      <c r="G41" s="43">
        <f t="shared" si="2"/>
        <v>72.888026784487323</v>
      </c>
      <c r="H41" s="43">
        <f t="shared" si="0"/>
        <v>60.908509224083005</v>
      </c>
      <c r="I41" s="43">
        <f t="shared" si="3"/>
        <v>103.22093014222401</v>
      </c>
      <c r="J41" s="43"/>
      <c r="K41" s="32">
        <f t="shared" si="4"/>
        <v>25467.126280473487</v>
      </c>
      <c r="L41" s="32">
        <f t="shared" si="1"/>
        <v>21281.474672809207</v>
      </c>
      <c r="M41" s="43">
        <f t="shared" si="5"/>
        <v>99.168662072572559</v>
      </c>
    </row>
    <row r="42" spans="1:13">
      <c r="A42">
        <v>37</v>
      </c>
      <c r="B42" t="s">
        <v>390</v>
      </c>
      <c r="C42" s="74">
        <v>2584.3000000000002</v>
      </c>
      <c r="E42" s="32">
        <f>AverageHoursWorked!F44</f>
        <v>34834217621.499496</v>
      </c>
      <c r="F42" s="32">
        <f>AverageHoursWorked!D44</f>
        <v>100042532.3630325</v>
      </c>
      <c r="G42" s="43">
        <f t="shared" si="2"/>
        <v>74.188547252026794</v>
      </c>
      <c r="H42" s="43">
        <f t="shared" si="0"/>
        <v>61.686848303067222</v>
      </c>
      <c r="I42" s="43">
        <f t="shared" si="3"/>
        <v>104.53997217300524</v>
      </c>
      <c r="J42" s="43"/>
      <c r="K42" s="32">
        <f t="shared" si="4"/>
        <v>25832.01303443759</v>
      </c>
      <c r="L42" s="32">
        <f t="shared" si="1"/>
        <v>21478.995457411027</v>
      </c>
      <c r="M42" s="43">
        <f t="shared" si="5"/>
        <v>100.08908099286073</v>
      </c>
    </row>
    <row r="43" spans="1:13">
      <c r="A43">
        <v>38</v>
      </c>
      <c r="B43" t="s">
        <v>391</v>
      </c>
      <c r="C43" s="74">
        <v>2600.1999999999998</v>
      </c>
      <c r="E43" s="32">
        <f>AverageHoursWorked!F45</f>
        <v>34917134572.45089</v>
      </c>
      <c r="F43" s="32">
        <f>AverageHoursWorked!D45</f>
        <v>100241629.40516983</v>
      </c>
      <c r="G43" s="43">
        <f t="shared" si="2"/>
        <v>74.467737167972544</v>
      </c>
      <c r="H43" s="43">
        <f t="shared" si="0"/>
        <v>61.610936540406279</v>
      </c>
      <c r="I43" s="43">
        <f t="shared" si="3"/>
        <v>104.41132540672548</v>
      </c>
      <c r="J43" s="43"/>
      <c r="K43" s="32">
        <f t="shared" si="4"/>
        <v>25939.322968206841</v>
      </c>
      <c r="L43" s="32">
        <f t="shared" si="1"/>
        <v>21460.917735293202</v>
      </c>
      <c r="M43" s="43">
        <f t="shared" si="5"/>
        <v>100.00484136457806</v>
      </c>
    </row>
    <row r="44" spans="1:13">
      <c r="A44">
        <v>39</v>
      </c>
      <c r="B44" t="s">
        <v>392</v>
      </c>
      <c r="C44" s="74">
        <v>2593.9</v>
      </c>
      <c r="E44" s="32">
        <f>AverageHoursWorked!F46</f>
        <v>34634362525.51609</v>
      </c>
      <c r="F44" s="32">
        <f>AverageHoursWorked!D46</f>
        <v>100486260.13030422</v>
      </c>
      <c r="G44" s="43">
        <f t="shared" si="2"/>
        <v>74.893828292321018</v>
      </c>
      <c r="H44" s="43">
        <f t="shared" si="0"/>
        <v>61.655187405201175</v>
      </c>
      <c r="I44" s="43">
        <f t="shared" si="3"/>
        <v>104.48631682388402</v>
      </c>
      <c r="J44" s="43"/>
      <c r="K44" s="32">
        <f t="shared" si="4"/>
        <v>25813.479341716917</v>
      </c>
      <c r="L44" s="32">
        <f t="shared" si="1"/>
        <v>21250.548178440866</v>
      </c>
      <c r="M44" s="43">
        <f t="shared" si="5"/>
        <v>99.02454898284283</v>
      </c>
    </row>
    <row r="45" spans="1:13">
      <c r="A45">
        <v>40</v>
      </c>
      <c r="B45" t="s">
        <v>393</v>
      </c>
      <c r="C45" s="74">
        <v>2618.9</v>
      </c>
      <c r="E45" s="32">
        <f>AverageHoursWorked!F47</f>
        <v>34538763114.507706</v>
      </c>
      <c r="F45" s="32">
        <f>AverageHoursWorked!D47</f>
        <v>100829851.3197529</v>
      </c>
      <c r="G45" s="43">
        <f t="shared" si="2"/>
        <v>75.824950398989643</v>
      </c>
      <c r="H45" s="43">
        <f t="shared" si="0"/>
        <v>62.111163480914769</v>
      </c>
      <c r="I45" s="43">
        <f t="shared" si="3"/>
        <v>105.25905408600616</v>
      </c>
      <c r="J45" s="43"/>
      <c r="K45" s="32">
        <f t="shared" si="4"/>
        <v>25973.458908462646</v>
      </c>
      <c r="L45" s="32">
        <f t="shared" si="1"/>
        <v>21275.869538186231</v>
      </c>
      <c r="M45" s="43">
        <f t="shared" si="5"/>
        <v>99.142542937980465</v>
      </c>
    </row>
    <row r="46" spans="1:13">
      <c r="A46">
        <v>41</v>
      </c>
      <c r="B46" t="s">
        <v>404</v>
      </c>
      <c r="C46" s="74">
        <v>2591.3000000000002</v>
      </c>
      <c r="E46" s="32">
        <f>AverageHoursWorked!F48</f>
        <v>33933439064.230648</v>
      </c>
      <c r="F46" s="32">
        <f>AverageHoursWorked!D48</f>
        <v>101077850.49435207</v>
      </c>
      <c r="G46" s="43">
        <f t="shared" si="2"/>
        <v>76.364202139814878</v>
      </c>
      <c r="H46" s="43">
        <f t="shared" si="0"/>
        <v>62.24167715175507</v>
      </c>
      <c r="I46" s="43">
        <f t="shared" si="3"/>
        <v>105.48023406023354</v>
      </c>
      <c r="J46" s="43"/>
      <c r="K46" s="32">
        <f t="shared" si="4"/>
        <v>25636.674972078024</v>
      </c>
      <c r="L46" s="32">
        <f t="shared" si="1"/>
        <v>20895.519132578054</v>
      </c>
      <c r="M46" s="43">
        <f t="shared" si="5"/>
        <v>97.370163841943693</v>
      </c>
    </row>
    <row r="47" spans="1:13">
      <c r="A47">
        <v>42</v>
      </c>
      <c r="B47" t="s">
        <v>394</v>
      </c>
      <c r="C47" s="74">
        <v>2521.1999999999998</v>
      </c>
      <c r="E47" s="32">
        <f>AverageHoursWorked!F49</f>
        <v>33388614836.197525</v>
      </c>
      <c r="F47" s="32">
        <f>AverageHoursWorked!D49</f>
        <v>101305799.35080594</v>
      </c>
      <c r="G47" s="43">
        <f t="shared" si="2"/>
        <v>75.510769535329658</v>
      </c>
      <c r="H47" s="43">
        <f t="shared" si="0"/>
        <v>61.239875969613649</v>
      </c>
      <c r="I47" s="43">
        <f t="shared" si="3"/>
        <v>103.78249344639283</v>
      </c>
      <c r="J47" s="43"/>
      <c r="K47" s="32">
        <f t="shared" si="4"/>
        <v>24887.025384099521</v>
      </c>
      <c r="L47" s="32">
        <f t="shared" si="1"/>
        <v>20183.589137729577</v>
      </c>
      <c r="M47" s="43">
        <f t="shared" si="5"/>
        <v>94.052670756341769</v>
      </c>
    </row>
    <row r="48" spans="1:13">
      <c r="A48">
        <v>43</v>
      </c>
      <c r="B48" t="s">
        <v>395</v>
      </c>
      <c r="C48" s="74">
        <v>2536.6</v>
      </c>
      <c r="E48" s="32">
        <f>AverageHoursWorked!F50</f>
        <v>33251859514.76656</v>
      </c>
      <c r="F48" s="32">
        <f>AverageHoursWorked!D50</f>
        <v>101538523.52392435</v>
      </c>
      <c r="G48" s="43">
        <f t="shared" si="2"/>
        <v>76.28445557679386</v>
      </c>
      <c r="H48" s="43">
        <f t="shared" si="0"/>
        <v>61.559544204905734</v>
      </c>
      <c r="I48" s="43">
        <f t="shared" si="3"/>
        <v>104.32423142363308</v>
      </c>
      <c r="J48" s="43"/>
      <c r="K48" s="32">
        <f t="shared" si="4"/>
        <v>24981.651416295514</v>
      </c>
      <c r="L48" s="32">
        <f t="shared" si="1"/>
        <v>20159.533984284142</v>
      </c>
      <c r="M48" s="43">
        <f t="shared" si="5"/>
        <v>93.94057714347845</v>
      </c>
    </row>
    <row r="49" spans="1:15">
      <c r="A49">
        <v>44</v>
      </c>
      <c r="B49" t="s">
        <v>405</v>
      </c>
      <c r="C49" s="74">
        <v>2596.1</v>
      </c>
      <c r="E49" s="32">
        <f>AverageHoursWorked!F51</f>
        <v>33279363509.268253</v>
      </c>
      <c r="F49" s="32">
        <f>AverageHoursWorked!D51</f>
        <v>101765599.00114228</v>
      </c>
      <c r="G49" s="43">
        <f t="shared" si="2"/>
        <v>78.009304453103198</v>
      </c>
      <c r="H49" s="43">
        <f t="shared" si="0"/>
        <v>62.638260465463986</v>
      </c>
      <c r="I49" s="43">
        <f t="shared" si="3"/>
        <v>106.15231911109757</v>
      </c>
      <c r="J49" s="43"/>
      <c r="K49" s="32">
        <f t="shared" si="4"/>
        <v>25510.585359703528</v>
      </c>
      <c r="L49" s="32">
        <f t="shared" si="1"/>
        <v>20483.949979943656</v>
      </c>
      <c r="M49" s="43">
        <f t="shared" si="5"/>
        <v>95.452309800125633</v>
      </c>
    </row>
    <row r="50" spans="1:15">
      <c r="A50">
        <v>45</v>
      </c>
      <c r="B50" t="s">
        <v>199</v>
      </c>
      <c r="C50" s="74">
        <v>2656.6</v>
      </c>
      <c r="E50" s="32">
        <f>AverageHoursWorked!F52</f>
        <v>34015219595.572811</v>
      </c>
      <c r="F50" s="32">
        <f>AverageHoursWorked!D52</f>
        <v>102090348.3333333</v>
      </c>
      <c r="G50" s="43">
        <f t="shared" si="2"/>
        <v>78.10033366198715</v>
      </c>
      <c r="H50" s="43">
        <f t="shared" si="0"/>
        <v>62.39935639130703</v>
      </c>
      <c r="I50" s="43">
        <f t="shared" si="3"/>
        <v>105.74745120243601</v>
      </c>
      <c r="J50" s="43"/>
      <c r="K50" s="32">
        <f t="shared" si="4"/>
        <v>26022.048542003056</v>
      </c>
      <c r="L50" s="32">
        <f t="shared" si="1"/>
        <v>20790.680460237949</v>
      </c>
      <c r="M50" s="43">
        <f t="shared" si="5"/>
        <v>96.881630456486306</v>
      </c>
    </row>
    <row r="51" spans="1:15">
      <c r="A51">
        <v>46</v>
      </c>
      <c r="B51" t="s">
        <v>14</v>
      </c>
      <c r="C51" s="74">
        <v>2710.3</v>
      </c>
      <c r="E51" s="32">
        <f>AverageHoursWorked!F53</f>
        <v>34114450729.491035</v>
      </c>
      <c r="F51" s="32">
        <f>AverageHoursWorked!D53</f>
        <v>102419956.8333333</v>
      </c>
      <c r="G51" s="43">
        <f t="shared" si="2"/>
        <v>79.447270644666062</v>
      </c>
      <c r="H51" s="43">
        <f t="shared" si="0"/>
        <v>63.159712014933646</v>
      </c>
      <c r="I51" s="43">
        <f t="shared" si="3"/>
        <v>107.03601688413518</v>
      </c>
      <c r="J51" s="43"/>
      <c r="K51" s="32">
        <f t="shared" si="4"/>
        <v>26462.616113092459</v>
      </c>
      <c r="L51" s="32">
        <f t="shared" si="1"/>
        <v>21037.490643825851</v>
      </c>
      <c r="M51" s="43">
        <f t="shared" si="5"/>
        <v>98.031731004902269</v>
      </c>
      <c r="O51" s="47"/>
    </row>
    <row r="52" spans="1:15">
      <c r="A52">
        <v>47</v>
      </c>
      <c r="B52" t="s">
        <v>15</v>
      </c>
      <c r="C52" s="74">
        <v>2778.8</v>
      </c>
      <c r="E52" s="32">
        <f>AverageHoursWorked!F54</f>
        <v>34503150991.1717</v>
      </c>
      <c r="F52" s="32">
        <f>AverageHoursWorked!D54</f>
        <v>102747565.333333</v>
      </c>
      <c r="G52" s="43">
        <f t="shared" si="2"/>
        <v>80.537571791950541</v>
      </c>
      <c r="H52" s="43">
        <f t="shared" si="0"/>
        <v>63.707949764109685</v>
      </c>
      <c r="I52" s="43">
        <f t="shared" si="3"/>
        <v>107.96510891298186</v>
      </c>
      <c r="J52" s="43"/>
      <c r="K52" s="32">
        <f t="shared" si="4"/>
        <v>27044.923069320765</v>
      </c>
      <c r="L52" s="32">
        <f t="shared" si="1"/>
        <v>21393.451055681122</v>
      </c>
      <c r="M52" s="43">
        <f t="shared" si="5"/>
        <v>99.690456179600389</v>
      </c>
      <c r="O52" s="47"/>
    </row>
    <row r="53" spans="1:15">
      <c r="A53">
        <v>48</v>
      </c>
      <c r="B53" t="s">
        <v>16</v>
      </c>
      <c r="C53" s="74">
        <v>2775.5</v>
      </c>
      <c r="E53" s="32">
        <f>AverageHoursWorked!F55</f>
        <v>34519318775.683334</v>
      </c>
      <c r="F53" s="32">
        <f>AverageHoursWorked!D55</f>
        <v>103046173.833333</v>
      </c>
      <c r="G53" s="43">
        <f t="shared" si="2"/>
        <v>80.404251834632475</v>
      </c>
      <c r="H53" s="43">
        <f t="shared" si="0"/>
        <v>63.286058863587805</v>
      </c>
      <c r="I53" s="43">
        <f t="shared" si="3"/>
        <v>107.25013539408985</v>
      </c>
      <c r="J53" s="43"/>
      <c r="K53" s="32">
        <f t="shared" si="4"/>
        <v>26934.527472015572</v>
      </c>
      <c r="L53" s="32">
        <f t="shared" si="1"/>
        <v>21200.123776572316</v>
      </c>
      <c r="M53" s="43">
        <f t="shared" si="5"/>
        <v>98.789578401809607</v>
      </c>
      <c r="O53" s="47"/>
    </row>
    <row r="54" spans="1:15">
      <c r="A54">
        <v>49</v>
      </c>
      <c r="B54" t="s">
        <v>17</v>
      </c>
      <c r="C54" s="74">
        <v>2785.2</v>
      </c>
      <c r="E54" s="32">
        <f>AverageHoursWorked!F56</f>
        <v>34412041216.420189</v>
      </c>
      <c r="F54" s="32">
        <f>AverageHoursWorked!D56</f>
        <v>103293115.666667</v>
      </c>
      <c r="G54" s="43">
        <f t="shared" si="2"/>
        <v>80.936785542120148</v>
      </c>
      <c r="H54" s="43">
        <f t="shared" si="0"/>
        <v>63.388273928956245</v>
      </c>
      <c r="I54" s="43">
        <f t="shared" si="3"/>
        <v>107.42335805634649</v>
      </c>
      <c r="J54" s="43"/>
      <c r="K54" s="32">
        <f t="shared" si="4"/>
        <v>26964.042879566197</v>
      </c>
      <c r="L54" s="32">
        <f t="shared" si="1"/>
        <v>21117.766474585042</v>
      </c>
      <c r="M54" s="43">
        <f t="shared" si="5"/>
        <v>98.405805022588851</v>
      </c>
      <c r="O54" s="47"/>
    </row>
    <row r="55" spans="1:15">
      <c r="A55">
        <v>50</v>
      </c>
      <c r="B55" t="s">
        <v>18</v>
      </c>
      <c r="C55" s="74">
        <v>2847.7</v>
      </c>
      <c r="E55" s="32">
        <f>AverageHoursWorked!F57</f>
        <v>34255299372.717247</v>
      </c>
      <c r="F55" s="32">
        <f>AverageHoursWorked!D57</f>
        <v>103973012.666667</v>
      </c>
      <c r="G55" s="43">
        <f t="shared" si="2"/>
        <v>83.13166290025363</v>
      </c>
      <c r="H55" s="43">
        <f t="shared" si="0"/>
        <v>64.783346728760449</v>
      </c>
      <c r="I55" s="43">
        <f t="shared" si="3"/>
        <v>109.78757142893333</v>
      </c>
      <c r="J55" s="43"/>
      <c r="K55" s="32">
        <f t="shared" si="4"/>
        <v>27388.83799712146</v>
      </c>
      <c r="L55" s="32">
        <f t="shared" si="1"/>
        <v>21343.73987675826</v>
      </c>
      <c r="M55" s="43">
        <f t="shared" si="5"/>
        <v>99.458809116620799</v>
      </c>
      <c r="O55" s="47"/>
    </row>
    <row r="56" spans="1:15">
      <c r="A56">
        <v>51</v>
      </c>
      <c r="B56" t="s">
        <v>19</v>
      </c>
      <c r="C56" s="74">
        <v>2834.4</v>
      </c>
      <c r="E56" s="32">
        <f>AverageHoursWorked!F58</f>
        <v>34727966237.844917</v>
      </c>
      <c r="F56" s="32">
        <f>AverageHoursWorked!D58</f>
        <v>104250576.333333</v>
      </c>
      <c r="G56" s="43">
        <f t="shared" si="2"/>
        <v>81.617218255389886</v>
      </c>
      <c r="H56" s="43">
        <f t="shared" si="0"/>
        <v>63.286727478487386</v>
      </c>
      <c r="I56" s="43">
        <f t="shared" si="3"/>
        <v>107.25126848785163</v>
      </c>
      <c r="J56" s="43"/>
      <c r="K56" s="32">
        <f t="shared" si="4"/>
        <v>27188.338901237625</v>
      </c>
      <c r="L56" s="32">
        <f t="shared" si="1"/>
        <v>21082.083308098445</v>
      </c>
      <c r="M56" s="43">
        <f t="shared" si="5"/>
        <v>98.239526513538451</v>
      </c>
      <c r="O56" s="47"/>
    </row>
    <row r="57" spans="1:15">
      <c r="A57">
        <v>52</v>
      </c>
      <c r="B57" t="s">
        <v>20</v>
      </c>
      <c r="C57" s="74">
        <v>2839</v>
      </c>
      <c r="E57" s="32">
        <f>AverageHoursWorked!F59</f>
        <v>35115566270.317528</v>
      </c>
      <c r="F57" s="32">
        <f>AverageHoursWorked!D59</f>
        <v>104535806.666667</v>
      </c>
      <c r="G57" s="43">
        <f t="shared" si="2"/>
        <v>80.847336424694049</v>
      </c>
      <c r="H57" s="43">
        <f t="shared" si="0"/>
        <v>62.377864836037212</v>
      </c>
      <c r="I57" s="43">
        <f t="shared" si="3"/>
        <v>105.71102971792729</v>
      </c>
      <c r="J57" s="43"/>
      <c r="K57" s="32">
        <f t="shared" si="4"/>
        <v>27158.158438980725</v>
      </c>
      <c r="L57" s="32">
        <f t="shared" si="1"/>
        <v>20953.91154760401</v>
      </c>
      <c r="M57" s="43">
        <f t="shared" si="5"/>
        <v>97.642264237350446</v>
      </c>
      <c r="O57" s="47"/>
    </row>
    <row r="58" spans="1:15">
      <c r="A58">
        <v>53</v>
      </c>
      <c r="B58" t="s">
        <v>21</v>
      </c>
      <c r="C58" s="74">
        <v>2802.6</v>
      </c>
      <c r="E58" s="32">
        <f>AverageHoursWorked!F60</f>
        <v>34760461467.630371</v>
      </c>
      <c r="F58" s="32">
        <f>AverageHoursWorked!D60</f>
        <v>104842370.333333</v>
      </c>
      <c r="G58" s="43">
        <f t="shared" si="2"/>
        <v>80.626087274757168</v>
      </c>
      <c r="H58" s="43">
        <f t="shared" si="0"/>
        <v>61.897671417039369</v>
      </c>
      <c r="I58" s="43">
        <f t="shared" si="3"/>
        <v>104.89725161058965</v>
      </c>
      <c r="J58" s="43"/>
      <c r="K58" s="32">
        <f t="shared" si="4"/>
        <v>26731.558921164116</v>
      </c>
      <c r="L58" s="32">
        <f t="shared" si="1"/>
        <v>20522.157362403486</v>
      </c>
      <c r="M58" s="43">
        <f t="shared" si="5"/>
        <v>95.630350798603885</v>
      </c>
      <c r="O58" s="47"/>
    </row>
    <row r="59" spans="1:15">
      <c r="A59">
        <v>54</v>
      </c>
      <c r="B59" t="s">
        <v>22</v>
      </c>
      <c r="C59" s="74">
        <v>2819.3</v>
      </c>
      <c r="E59" s="32">
        <f>AverageHoursWorked!F61</f>
        <v>34900560795.698441</v>
      </c>
      <c r="F59" s="32">
        <f>AverageHoursWorked!D61</f>
        <v>105213255.75</v>
      </c>
      <c r="G59" s="43">
        <f t="shared" si="2"/>
        <v>80.780936916849882</v>
      </c>
      <c r="H59" s="43">
        <f t="shared" si="0"/>
        <v>61.708011397386244</v>
      </c>
      <c r="I59" s="43">
        <f t="shared" si="3"/>
        <v>104.57583701862573</v>
      </c>
      <c r="J59" s="43"/>
      <c r="K59" s="32">
        <f t="shared" si="4"/>
        <v>26796.053214996155</v>
      </c>
      <c r="L59" s="32">
        <f t="shared" si="1"/>
        <v>20469.323831908234</v>
      </c>
      <c r="M59" s="43">
        <f t="shared" si="5"/>
        <v>95.384154018900503</v>
      </c>
      <c r="O59" s="47"/>
    </row>
    <row r="60" spans="1:15">
      <c r="A60">
        <v>55</v>
      </c>
      <c r="B60" t="s">
        <v>23</v>
      </c>
      <c r="C60" s="74">
        <v>2872</v>
      </c>
      <c r="E60" s="32">
        <f>AverageHoursWorked!F62</f>
        <v>34495300984.646591</v>
      </c>
      <c r="F60" s="32">
        <f>AverageHoursWorked!D62</f>
        <v>105524807.833333</v>
      </c>
      <c r="G60" s="43">
        <f t="shared" si="2"/>
        <v>83.257716790999723</v>
      </c>
      <c r="H60" s="43">
        <f t="shared" si="0"/>
        <v>63.283588848790835</v>
      </c>
      <c r="I60" s="43">
        <f t="shared" si="3"/>
        <v>107.24594948922932</v>
      </c>
      <c r="J60" s="43"/>
      <c r="K60" s="32">
        <f t="shared" si="4"/>
        <v>27216.349017532135</v>
      </c>
      <c r="L60" s="32">
        <f t="shared" si="1"/>
        <v>20686.95020203682</v>
      </c>
      <c r="M60" s="43">
        <f t="shared" si="5"/>
        <v>96.398262124150207</v>
      </c>
      <c r="O60" s="47"/>
    </row>
    <row r="61" spans="1:15">
      <c r="A61">
        <v>56</v>
      </c>
      <c r="B61" t="s">
        <v>24</v>
      </c>
      <c r="C61" s="74">
        <v>2918.4</v>
      </c>
      <c r="E61" s="32">
        <f>AverageHoursWorked!F63</f>
        <v>34584864580.579178</v>
      </c>
      <c r="F61" s="32">
        <f>AverageHoursWorked!D63</f>
        <v>105808359.916667</v>
      </c>
      <c r="G61" s="43">
        <f t="shared" si="2"/>
        <v>84.383733618514768</v>
      </c>
      <c r="H61" s="43">
        <f t="shared" si="0"/>
        <v>63.820364280522135</v>
      </c>
      <c r="I61" s="43">
        <f t="shared" si="3"/>
        <v>108.15561646428131</v>
      </c>
      <c r="J61" s="43"/>
      <c r="K61" s="32">
        <f t="shared" si="4"/>
        <v>27581.941562070198</v>
      </c>
      <c r="L61" s="32">
        <f t="shared" si="1"/>
        <v>20860.531794117793</v>
      </c>
      <c r="M61" s="43">
        <f t="shared" si="5"/>
        <v>97.207127793082961</v>
      </c>
      <c r="O61" s="47"/>
    </row>
    <row r="62" spans="1:15">
      <c r="A62">
        <v>57</v>
      </c>
      <c r="B62" t="s">
        <v>25</v>
      </c>
      <c r="C62" s="74">
        <v>2977.8</v>
      </c>
      <c r="E62" s="32">
        <f>AverageHoursWorked!F64</f>
        <v>35244194741.617905</v>
      </c>
      <c r="F62" s="32">
        <f>AverageHoursWorked!D64</f>
        <v>105910912</v>
      </c>
      <c r="G62" s="43">
        <f t="shared" si="2"/>
        <v>84.490510333143803</v>
      </c>
      <c r="H62" s="43">
        <f t="shared" si="0"/>
        <v>63.583204684105787</v>
      </c>
      <c r="I62" s="43">
        <f t="shared" si="3"/>
        <v>107.75370490141269</v>
      </c>
      <c r="J62" s="43"/>
      <c r="K62" s="32">
        <f t="shared" si="4"/>
        <v>28116.083071780176</v>
      </c>
      <c r="L62" s="32">
        <f t="shared" si="1"/>
        <v>21158.715432294415</v>
      </c>
      <c r="M62" s="43">
        <f t="shared" si="5"/>
        <v>98.596621373980781</v>
      </c>
      <c r="O62" s="47"/>
    </row>
    <row r="63" spans="1:15">
      <c r="A63">
        <v>58</v>
      </c>
      <c r="B63" t="s">
        <v>26</v>
      </c>
      <c r="C63" s="74">
        <v>3031.2</v>
      </c>
      <c r="E63" s="32">
        <f>AverageHoursWorked!F65</f>
        <v>35153307089.607079</v>
      </c>
      <c r="F63" s="32">
        <f>AverageHoursWorked!D65</f>
        <v>106059606.5</v>
      </c>
      <c r="G63" s="43">
        <f t="shared" si="2"/>
        <v>86.228018100071182</v>
      </c>
      <c r="H63" s="43">
        <f t="shared" si="0"/>
        <v>64.567923884592446</v>
      </c>
      <c r="I63" s="43">
        <f t="shared" si="3"/>
        <v>109.42249688299266</v>
      </c>
      <c r="J63" s="43"/>
      <c r="K63" s="32">
        <f t="shared" si="4"/>
        <v>28580.155065915693</v>
      </c>
      <c r="L63" s="32">
        <f t="shared" si="1"/>
        <v>21400.947366832388</v>
      </c>
      <c r="M63" s="43">
        <f t="shared" si="5"/>
        <v>99.725387929339547</v>
      </c>
      <c r="O63" s="47"/>
    </row>
    <row r="64" spans="1:15">
      <c r="A64">
        <v>59</v>
      </c>
      <c r="B64" t="s">
        <v>27</v>
      </c>
      <c r="C64" s="74">
        <v>3064.7</v>
      </c>
      <c r="E64" s="32">
        <f>AverageHoursWorked!F66</f>
        <v>35479231122.868767</v>
      </c>
      <c r="F64" s="32">
        <f>AverageHoursWorked!D66</f>
        <v>105744967.666667</v>
      </c>
      <c r="G64" s="43">
        <f t="shared" si="2"/>
        <v>86.380113181894558</v>
      </c>
      <c r="H64" s="43">
        <f t="shared" si="0"/>
        <v>64.360013292603924</v>
      </c>
      <c r="I64" s="43">
        <f t="shared" si="3"/>
        <v>109.07015326196394</v>
      </c>
      <c r="J64" s="43"/>
      <c r="K64" s="32">
        <f t="shared" si="4"/>
        <v>28981.993825565816</v>
      </c>
      <c r="L64" s="32">
        <f t="shared" si="1"/>
        <v>21593.876636069832</v>
      </c>
      <c r="M64" s="43">
        <f t="shared" si="5"/>
        <v>100.6244110374215</v>
      </c>
      <c r="O64" s="47"/>
    </row>
    <row r="65" spans="1:15">
      <c r="A65">
        <v>60</v>
      </c>
      <c r="B65" t="s">
        <v>28</v>
      </c>
      <c r="C65" s="74">
        <v>3093</v>
      </c>
      <c r="E65" s="32">
        <f>AverageHoursWorked!F67</f>
        <v>35466339470.159363</v>
      </c>
      <c r="F65" s="32">
        <f>AverageHoursWorked!D67</f>
        <v>106257328.833333</v>
      </c>
      <c r="G65" s="43">
        <f t="shared" si="2"/>
        <v>87.209451164318367</v>
      </c>
      <c r="H65" s="43">
        <f t="shared" si="0"/>
        <v>64.65466234295485</v>
      </c>
      <c r="I65" s="43">
        <f t="shared" si="3"/>
        <v>109.56949152241704</v>
      </c>
      <c r="J65" s="43"/>
      <c r="K65" s="32">
        <f t="shared" si="4"/>
        <v>29108.580405323755</v>
      </c>
      <c r="L65" s="32">
        <f t="shared" si="1"/>
        <v>21580.292184650039</v>
      </c>
      <c r="M65" s="43">
        <f t="shared" si="5"/>
        <v>100.56110941509493</v>
      </c>
      <c r="O65" s="47"/>
    </row>
    <row r="66" spans="1:15">
      <c r="A66">
        <v>61</v>
      </c>
      <c r="B66" t="s">
        <v>29</v>
      </c>
      <c r="C66" s="74">
        <v>3100.6</v>
      </c>
      <c r="E66" s="32">
        <f>AverageHoursWorked!F68</f>
        <v>35403402963.842682</v>
      </c>
      <c r="F66" s="32">
        <f>AverageHoursWorked!D68</f>
        <v>106881690</v>
      </c>
      <c r="G66" s="43">
        <f t="shared" si="2"/>
        <v>87.579151732013656</v>
      </c>
      <c r="H66" s="43">
        <f t="shared" si="0"/>
        <v>64.605719467442668</v>
      </c>
      <c r="I66" s="43">
        <f t="shared" si="3"/>
        <v>109.48654861019411</v>
      </c>
      <c r="J66" s="43"/>
      <c r="K66" s="32">
        <f t="shared" si="4"/>
        <v>29009.646086247325</v>
      </c>
      <c r="L66" s="32">
        <f t="shared" si="1"/>
        <v>21399.945304708865</v>
      </c>
      <c r="M66" s="43">
        <f t="shared" si="5"/>
        <v>99.720718461568566</v>
      </c>
      <c r="O66" s="47"/>
    </row>
    <row r="67" spans="1:15">
      <c r="A67">
        <v>62</v>
      </c>
      <c r="B67" t="s">
        <v>30</v>
      </c>
      <c r="C67" s="74">
        <v>3141.1</v>
      </c>
      <c r="E67" s="32">
        <f>AverageHoursWorked!F69</f>
        <v>35525022914.954048</v>
      </c>
      <c r="F67" s="32">
        <f>AverageHoursWorked!D69</f>
        <v>107421910.833333</v>
      </c>
      <c r="G67" s="43">
        <f t="shared" si="2"/>
        <v>88.419365907791502</v>
      </c>
      <c r="H67" s="43">
        <f t="shared" si="0"/>
        <v>64.901026700915281</v>
      </c>
      <c r="I67" s="43">
        <f t="shared" si="3"/>
        <v>109.98700228579841</v>
      </c>
      <c r="J67" s="43"/>
      <c r="K67" s="32">
        <f t="shared" si="4"/>
        <v>29240.775700531638</v>
      </c>
      <c r="L67" s="32">
        <f t="shared" si="1"/>
        <v>21463.130220530664</v>
      </c>
      <c r="M67" s="43">
        <f t="shared" si="5"/>
        <v>100.01515123286622</v>
      </c>
      <c r="O67" s="47"/>
    </row>
    <row r="68" spans="1:15">
      <c r="A68">
        <v>63</v>
      </c>
      <c r="B68" t="s">
        <v>31</v>
      </c>
      <c r="C68" s="74">
        <v>3180.4</v>
      </c>
      <c r="E68" s="32">
        <f>AverageHoursWorked!F70</f>
        <v>35624310863.120712</v>
      </c>
      <c r="F68" s="32">
        <f>AverageHoursWorked!D70</f>
        <v>107915131.666667</v>
      </c>
      <c r="G68" s="43">
        <f t="shared" si="2"/>
        <v>89.276112939280452</v>
      </c>
      <c r="H68" s="43">
        <f t="shared" si="0"/>
        <v>65.203871409963625</v>
      </c>
      <c r="I68" s="43">
        <f t="shared" si="3"/>
        <v>110.50022963210589</v>
      </c>
      <c r="J68" s="43"/>
      <c r="K68" s="32">
        <f t="shared" si="4"/>
        <v>29471.307228941343</v>
      </c>
      <c r="L68" s="32">
        <f t="shared" si="1"/>
        <v>21524.71992308171</v>
      </c>
      <c r="M68" s="43">
        <f t="shared" si="5"/>
        <v>100.30215053593795</v>
      </c>
      <c r="O68" s="47"/>
    </row>
    <row r="69" spans="1:15">
      <c r="A69">
        <v>64</v>
      </c>
      <c r="B69" t="s">
        <v>32</v>
      </c>
      <c r="C69" s="74">
        <v>3240.3</v>
      </c>
      <c r="E69" s="32">
        <f>AverageHoursWorked!F71</f>
        <v>35760184612.433937</v>
      </c>
      <c r="F69" s="32">
        <f>AverageHoursWorked!D71</f>
        <v>108421019.166667</v>
      </c>
      <c r="G69" s="43">
        <f t="shared" si="2"/>
        <v>90.611948319565911</v>
      </c>
      <c r="H69" s="43">
        <f t="shared" ref="H69:H132" si="6">G69/1.005^(A69)</f>
        <v>65.850263358690199</v>
      </c>
      <c r="I69" s="43">
        <f t="shared" ref="I69:I132" si="7">H69/$H$171*100</f>
        <v>111.59566242194046</v>
      </c>
      <c r="J69" s="43"/>
      <c r="K69" s="32">
        <f t="shared" si="4"/>
        <v>29886.27136052784</v>
      </c>
      <c r="L69" s="32">
        <f t="shared" ref="L69:L132" si="8">K69/$J$1^A69</f>
        <v>21719.197924751857</v>
      </c>
      <c r="M69" s="43">
        <f t="shared" ref="M69:M132" si="9">L69/$L$171*100</f>
        <v>101.20839051811446</v>
      </c>
      <c r="O69" s="47"/>
    </row>
    <row r="70" spans="1:15">
      <c r="A70">
        <v>65</v>
      </c>
      <c r="B70" t="s">
        <v>33</v>
      </c>
      <c r="C70" s="74">
        <v>3265</v>
      </c>
      <c r="E70" s="32">
        <f>AverageHoursWorked!F72</f>
        <v>36103532083.610611</v>
      </c>
      <c r="F70" s="32">
        <f>AverageHoursWorked!D72</f>
        <v>108893240</v>
      </c>
      <c r="G70" s="43">
        <f t="shared" ref="G70:G133" si="10">C70*10^9/E70</f>
        <v>90.434365048791562</v>
      </c>
      <c r="H70" s="43">
        <f t="shared" si="6"/>
        <v>65.394237390712107</v>
      </c>
      <c r="I70" s="43">
        <f t="shared" si="7"/>
        <v>110.82284060798781</v>
      </c>
      <c r="J70" s="43"/>
      <c r="K70" s="32">
        <f t="shared" ref="K70:K133" si="11">C70*10^9/F70</f>
        <v>29983.495761536713</v>
      </c>
      <c r="L70" s="32">
        <f t="shared" si="8"/>
        <v>21681.44641227337</v>
      </c>
      <c r="M70" s="43">
        <f t="shared" si="9"/>
        <v>101.03247380927421</v>
      </c>
      <c r="O70" s="47"/>
    </row>
    <row r="71" spans="1:15">
      <c r="A71">
        <v>66</v>
      </c>
      <c r="B71" t="s">
        <v>34</v>
      </c>
      <c r="C71" s="74">
        <v>3338.2</v>
      </c>
      <c r="E71" s="32">
        <f>AverageHoursWorked!F73</f>
        <v>36079583499.714172</v>
      </c>
      <c r="F71" s="32">
        <f>AverageHoursWorked!D73</f>
        <v>109355631.916667</v>
      </c>
      <c r="G71" s="43">
        <f t="shared" si="10"/>
        <v>92.523241018745281</v>
      </c>
      <c r="H71" s="43">
        <f t="shared" si="6"/>
        <v>66.571870768093987</v>
      </c>
      <c r="I71" s="43">
        <f t="shared" si="7"/>
        <v>112.81856196331897</v>
      </c>
      <c r="J71" s="43"/>
      <c r="K71" s="32">
        <f t="shared" si="11"/>
        <v>30526.091262897469</v>
      </c>
      <c r="L71" s="32">
        <f t="shared" si="8"/>
        <v>21963.984186383313</v>
      </c>
      <c r="M71" s="43">
        <f t="shared" si="9"/>
        <v>102.34905987646272</v>
      </c>
      <c r="O71" s="47"/>
    </row>
    <row r="72" spans="1:15">
      <c r="A72">
        <v>67</v>
      </c>
      <c r="B72" t="s">
        <v>35</v>
      </c>
      <c r="C72" s="74">
        <v>3376.6</v>
      </c>
      <c r="E72" s="32">
        <f>AverageHoursWorked!F74</f>
        <v>36664764940.97834</v>
      </c>
      <c r="F72" s="32">
        <f>AverageHoursWorked!D74</f>
        <v>109791357.166667</v>
      </c>
      <c r="G72" s="43">
        <f t="shared" si="10"/>
        <v>92.093867380181848</v>
      </c>
      <c r="H72" s="43">
        <f t="shared" si="6"/>
        <v>65.933263625338384</v>
      </c>
      <c r="I72" s="43">
        <f t="shared" si="7"/>
        <v>111.73632199208292</v>
      </c>
      <c r="J72" s="43"/>
      <c r="K72" s="32">
        <f t="shared" si="11"/>
        <v>30754.697702426674</v>
      </c>
      <c r="L72" s="32">
        <f t="shared" si="8"/>
        <v>22018.37808548857</v>
      </c>
      <c r="M72" s="43">
        <f t="shared" si="9"/>
        <v>102.60252775320112</v>
      </c>
      <c r="O72" s="47"/>
    </row>
    <row r="73" spans="1:15">
      <c r="A73">
        <v>68</v>
      </c>
      <c r="B73" t="s">
        <v>36</v>
      </c>
      <c r="C73" s="74">
        <v>3422.5</v>
      </c>
      <c r="E73" s="32">
        <f>AverageHoursWorked!F75</f>
        <v>36618685547.551559</v>
      </c>
      <c r="F73" s="32">
        <f>AverageHoursWorked!D75</f>
        <v>110247082.416667</v>
      </c>
      <c r="G73" s="43">
        <f t="shared" si="10"/>
        <v>93.463212805814081</v>
      </c>
      <c r="H73" s="43">
        <f t="shared" si="6"/>
        <v>66.580722932882964</v>
      </c>
      <c r="I73" s="43">
        <f t="shared" si="7"/>
        <v>112.8335636222814</v>
      </c>
      <c r="J73" s="43"/>
      <c r="K73" s="32">
        <f t="shared" si="11"/>
        <v>31043.90542567856</v>
      </c>
      <c r="L73" s="32">
        <f t="shared" si="8"/>
        <v>22114.857855315979</v>
      </c>
      <c r="M73" s="43">
        <f t="shared" si="9"/>
        <v>103.05210983517395</v>
      </c>
      <c r="O73" s="47"/>
    </row>
    <row r="74" spans="1:15">
      <c r="A74">
        <v>69</v>
      </c>
      <c r="B74" t="s">
        <v>37</v>
      </c>
      <c r="C74" s="74">
        <v>3432</v>
      </c>
      <c r="E74" s="32">
        <f>AverageHoursWorked!F76</f>
        <v>36567309279.742043</v>
      </c>
      <c r="F74" s="32">
        <f>AverageHoursWorked!D76</f>
        <v>110709141</v>
      </c>
      <c r="G74" s="43">
        <f t="shared" si="10"/>
        <v>93.854321458136297</v>
      </c>
      <c r="H74" s="43">
        <f t="shared" si="6"/>
        <v>66.526704876928918</v>
      </c>
      <c r="I74" s="43">
        <f t="shared" si="7"/>
        <v>112.74201986179403</v>
      </c>
      <c r="J74" s="43"/>
      <c r="K74" s="32">
        <f t="shared" si="11"/>
        <v>31000.150204399109</v>
      </c>
      <c r="L74" s="32">
        <f t="shared" si="8"/>
        <v>21973.81869846486</v>
      </c>
      <c r="M74" s="43">
        <f t="shared" si="9"/>
        <v>102.39488731183822</v>
      </c>
      <c r="O74" s="47"/>
    </row>
    <row r="75" spans="1:15">
      <c r="A75">
        <v>70</v>
      </c>
      <c r="B75" t="s">
        <v>38</v>
      </c>
      <c r="C75" s="74">
        <v>3516.3</v>
      </c>
      <c r="E75" s="32">
        <f>AverageHoursWorked!F77</f>
        <v>37238218577.65078</v>
      </c>
      <c r="F75" s="32">
        <f>AverageHoursWorked!D77</f>
        <v>111180889.083333</v>
      </c>
      <c r="G75" s="43">
        <f t="shared" si="10"/>
        <v>94.427180845605051</v>
      </c>
      <c r="H75" s="43">
        <f t="shared" si="6"/>
        <v>66.599765639955436</v>
      </c>
      <c r="I75" s="43">
        <f t="shared" si="7"/>
        <v>112.86583507271561</v>
      </c>
      <c r="J75" s="43"/>
      <c r="K75" s="32">
        <f t="shared" si="11"/>
        <v>31626.838290206877</v>
      </c>
      <c r="L75" s="32">
        <f t="shared" si="8"/>
        <v>22306.501149330699</v>
      </c>
      <c r="M75" s="43">
        <f t="shared" si="9"/>
        <v>103.94514048059736</v>
      </c>
      <c r="O75" s="47"/>
    </row>
    <row r="76" spans="1:15">
      <c r="A76">
        <v>71</v>
      </c>
      <c r="B76" t="s">
        <v>39</v>
      </c>
      <c r="C76" s="74">
        <v>3564</v>
      </c>
      <c r="E76" s="32">
        <f>AverageHoursWorked!F78</f>
        <v>37334150957.293312</v>
      </c>
      <c r="F76" s="32">
        <f>AverageHoursWorked!D78</f>
        <v>111646637.166667</v>
      </c>
      <c r="G76" s="43">
        <f t="shared" si="10"/>
        <v>95.462195030948322</v>
      </c>
      <c r="H76" s="43">
        <f t="shared" si="6"/>
        <v>66.99479020799231</v>
      </c>
      <c r="I76" s="43">
        <f t="shared" si="7"/>
        <v>113.53527853572642</v>
      </c>
      <c r="J76" s="43"/>
      <c r="K76" s="32">
        <f t="shared" si="11"/>
        <v>31922.143742490265</v>
      </c>
      <c r="L76" s="32">
        <f t="shared" si="8"/>
        <v>22402.767109264372</v>
      </c>
      <c r="M76" s="43">
        <f t="shared" si="9"/>
        <v>104.39372623870516</v>
      </c>
      <c r="O76" s="47"/>
    </row>
    <row r="77" spans="1:15">
      <c r="A77">
        <v>72</v>
      </c>
      <c r="B77" t="s">
        <v>40</v>
      </c>
      <c r="C77" s="74">
        <v>3636.3</v>
      </c>
      <c r="E77" s="32">
        <f>AverageHoursWorked!F79</f>
        <v>37706908817.868713</v>
      </c>
      <c r="F77" s="32">
        <f>AverageHoursWorked!D79</f>
        <v>111997385.25</v>
      </c>
      <c r="G77" s="43">
        <f t="shared" si="10"/>
        <v>96.435908272513032</v>
      </c>
      <c r="H77" s="43">
        <f t="shared" si="6"/>
        <v>67.341429117043944</v>
      </c>
      <c r="I77" s="43">
        <f t="shared" si="7"/>
        <v>114.12272339477163</v>
      </c>
      <c r="J77" s="43"/>
      <c r="K77" s="32">
        <f t="shared" si="11"/>
        <v>32467.722276578774</v>
      </c>
      <c r="L77" s="32">
        <f t="shared" si="8"/>
        <v>22672.289372767704</v>
      </c>
      <c r="M77" s="43">
        <f t="shared" si="9"/>
        <v>105.6496618672895</v>
      </c>
      <c r="O77" s="47"/>
    </row>
    <row r="78" spans="1:15">
      <c r="A78">
        <v>73</v>
      </c>
      <c r="B78" t="s">
        <v>41</v>
      </c>
      <c r="C78" s="74">
        <v>3724</v>
      </c>
      <c r="E78" s="32">
        <f>AverageHoursWorked!F80</f>
        <v>37996367171.712448</v>
      </c>
      <c r="F78" s="32">
        <f>AverageHoursWorked!D80</f>
        <v>112339466.666667</v>
      </c>
      <c r="G78" s="43">
        <f t="shared" si="10"/>
        <v>98.009369768708964</v>
      </c>
      <c r="H78" s="43">
        <f t="shared" si="6"/>
        <v>68.099682690404265</v>
      </c>
      <c r="I78" s="43">
        <f t="shared" si="7"/>
        <v>115.40772675674805</v>
      </c>
      <c r="J78" s="43"/>
      <c r="K78" s="32">
        <f t="shared" si="11"/>
        <v>33149.525367160866</v>
      </c>
      <c r="L78" s="32">
        <f t="shared" si="8"/>
        <v>23033.227987982587</v>
      </c>
      <c r="M78" s="43">
        <f t="shared" si="9"/>
        <v>107.33158476556122</v>
      </c>
      <c r="O78" s="47"/>
    </row>
    <row r="79" spans="1:15">
      <c r="A79">
        <v>74</v>
      </c>
      <c r="B79" t="s">
        <v>42</v>
      </c>
      <c r="C79" s="74">
        <v>3815.4</v>
      </c>
      <c r="E79" s="32">
        <f>AverageHoursWorked!F81</f>
        <v>38302463713.95179</v>
      </c>
      <c r="F79" s="32">
        <f>AverageHoursWorked!D81</f>
        <v>112745485.583333</v>
      </c>
      <c r="G79" s="43">
        <f t="shared" si="10"/>
        <v>99.612391215717778</v>
      </c>
      <c r="H79" s="43">
        <f t="shared" si="6"/>
        <v>68.869161531805148</v>
      </c>
      <c r="I79" s="43">
        <f t="shared" si="7"/>
        <v>116.71175344769773</v>
      </c>
      <c r="J79" s="43"/>
      <c r="K79" s="32">
        <f t="shared" si="11"/>
        <v>33840.822807756173</v>
      </c>
      <c r="L79" s="32">
        <f t="shared" si="8"/>
        <v>23396.578115161374</v>
      </c>
      <c r="M79" s="43">
        <f t="shared" si="9"/>
        <v>109.02474496851733</v>
      </c>
      <c r="O79" s="47"/>
    </row>
    <row r="80" spans="1:15">
      <c r="A80">
        <v>75</v>
      </c>
      <c r="B80" t="s">
        <v>43</v>
      </c>
      <c r="C80" s="74">
        <v>3828.1</v>
      </c>
      <c r="E80" s="32">
        <f>AverageHoursWorked!F82</f>
        <v>38554825695.409821</v>
      </c>
      <c r="F80" s="32">
        <f>AverageHoursWorked!D82</f>
        <v>113169504.5</v>
      </c>
      <c r="G80" s="43">
        <f t="shared" si="10"/>
        <v>99.289775818017972</v>
      </c>
      <c r="H80" s="43">
        <f t="shared" si="6"/>
        <v>68.304591504878317</v>
      </c>
      <c r="I80" s="43">
        <f t="shared" si="7"/>
        <v>115.75498330092873</v>
      </c>
      <c r="J80" s="43"/>
      <c r="K80" s="32">
        <f t="shared" si="11"/>
        <v>33826.250427737803</v>
      </c>
      <c r="L80" s="32">
        <f t="shared" si="8"/>
        <v>23270.152425795539</v>
      </c>
      <c r="M80" s="43">
        <f t="shared" si="9"/>
        <v>108.43561913683655</v>
      </c>
      <c r="O80" s="47"/>
    </row>
    <row r="81" spans="1:15">
      <c r="A81">
        <v>76</v>
      </c>
      <c r="B81" t="s">
        <v>44</v>
      </c>
      <c r="C81" s="74">
        <v>3853.3</v>
      </c>
      <c r="E81" s="32">
        <f>AverageHoursWorked!F83</f>
        <v>38873774036.802185</v>
      </c>
      <c r="F81" s="32">
        <f>AverageHoursWorked!D83</f>
        <v>113595190.083333</v>
      </c>
      <c r="G81" s="43">
        <f t="shared" si="10"/>
        <v>99.123383192793241</v>
      </c>
      <c r="H81" s="43">
        <f t="shared" si="6"/>
        <v>67.850870379320867</v>
      </c>
      <c r="I81" s="43">
        <f t="shared" si="7"/>
        <v>114.98606747616414</v>
      </c>
      <c r="J81" s="43"/>
      <c r="K81" s="32">
        <f t="shared" si="11"/>
        <v>33921.330623006426</v>
      </c>
      <c r="L81" s="32">
        <f t="shared" si="8"/>
        <v>23219.463794119507</v>
      </c>
      <c r="M81" s="43">
        <f t="shared" si="9"/>
        <v>108.19941728227127</v>
      </c>
      <c r="O81" s="47"/>
    </row>
    <row r="82" spans="1:15">
      <c r="A82">
        <v>77</v>
      </c>
      <c r="B82" t="s">
        <v>45</v>
      </c>
      <c r="C82" s="74">
        <v>3884.5</v>
      </c>
      <c r="E82" s="32">
        <f>AverageHoursWorked!F84</f>
        <v>38661286541.324768</v>
      </c>
      <c r="F82" s="32">
        <f>AverageHoursWorked!D84</f>
        <v>114013875.666667</v>
      </c>
      <c r="G82" s="43">
        <f t="shared" si="10"/>
        <v>100.47518713191</v>
      </c>
      <c r="H82" s="43">
        <f t="shared" si="6"/>
        <v>68.434022535686367</v>
      </c>
      <c r="I82" s="43">
        <f t="shared" si="7"/>
        <v>115.97432853789917</v>
      </c>
      <c r="J82" s="43"/>
      <c r="K82" s="32">
        <f t="shared" si="11"/>
        <v>34070.414476188787</v>
      </c>
      <c r="L82" s="32">
        <f t="shared" si="8"/>
        <v>23205.485638983115</v>
      </c>
      <c r="M82" s="43">
        <f t="shared" si="9"/>
        <v>108.13428105630804</v>
      </c>
      <c r="O82" s="47"/>
    </row>
    <row r="83" spans="1:15">
      <c r="A83">
        <v>78</v>
      </c>
      <c r="B83" t="s">
        <v>46</v>
      </c>
      <c r="C83" s="74">
        <v>3918.7</v>
      </c>
      <c r="E83" s="32">
        <f>AverageHoursWorked!F85</f>
        <v>38696091121.140205</v>
      </c>
      <c r="F83" s="32">
        <f>AverageHoursWorked!D85</f>
        <v>114410889.5</v>
      </c>
      <c r="G83" s="43">
        <f t="shared" si="10"/>
        <v>101.2686265321295</v>
      </c>
      <c r="H83" s="43">
        <f t="shared" si="6"/>
        <v>68.63128065014179</v>
      </c>
      <c r="I83" s="43">
        <f t="shared" si="7"/>
        <v>116.3086195312525</v>
      </c>
      <c r="J83" s="43"/>
      <c r="K83" s="32">
        <f t="shared" si="11"/>
        <v>34251.110336835554</v>
      </c>
      <c r="L83" s="32">
        <f t="shared" si="8"/>
        <v>23212.49578081843</v>
      </c>
      <c r="M83" s="43">
        <f t="shared" si="9"/>
        <v>108.16694732579523</v>
      </c>
      <c r="O83" s="47"/>
    </row>
    <row r="84" spans="1:15">
      <c r="A84">
        <v>79</v>
      </c>
      <c r="B84" t="s">
        <v>47</v>
      </c>
      <c r="C84" s="74">
        <v>3919.6</v>
      </c>
      <c r="E84" s="32">
        <f>AverageHoursWorked!F86</f>
        <v>38437945926.074989</v>
      </c>
      <c r="F84" s="32">
        <f>AverageHoursWorked!D86</f>
        <v>114868903.333333</v>
      </c>
      <c r="G84" s="43">
        <f t="shared" si="10"/>
        <v>101.97215032089103</v>
      </c>
      <c r="H84" s="43">
        <f t="shared" si="6"/>
        <v>68.764248127235746</v>
      </c>
      <c r="I84" s="43">
        <f t="shared" si="7"/>
        <v>116.53395794191381</v>
      </c>
      <c r="J84" s="43"/>
      <c r="K84" s="32">
        <f t="shared" si="11"/>
        <v>34122.376781346</v>
      </c>
      <c r="L84" s="32">
        <f t="shared" si="8"/>
        <v>23010.200101691855</v>
      </c>
      <c r="M84" s="43">
        <f t="shared" si="9"/>
        <v>107.22427807234934</v>
      </c>
      <c r="O84" s="47"/>
    </row>
    <row r="85" spans="1:15">
      <c r="A85">
        <v>80</v>
      </c>
      <c r="B85" t="s">
        <v>48</v>
      </c>
      <c r="C85" s="74">
        <v>3950.8</v>
      </c>
      <c r="E85" s="32">
        <f>AverageHoursWorked!F87</f>
        <v>38740352336.649925</v>
      </c>
      <c r="F85" s="32">
        <f>AverageHoursWorked!D87</f>
        <v>115465583.833333</v>
      </c>
      <c r="G85" s="43">
        <f t="shared" si="10"/>
        <v>101.9815195708064</v>
      </c>
      <c r="H85" s="43">
        <f t="shared" si="6"/>
        <v>68.428424098730147</v>
      </c>
      <c r="I85" s="43">
        <f t="shared" si="7"/>
        <v>115.96484093300907</v>
      </c>
      <c r="J85" s="43"/>
      <c r="K85" s="32">
        <f t="shared" si="11"/>
        <v>34216.256211051776</v>
      </c>
      <c r="L85" s="32">
        <f t="shared" si="8"/>
        <v>22958.713509412228</v>
      </c>
      <c r="M85" s="43">
        <f t="shared" si="9"/>
        <v>106.98435783422926</v>
      </c>
      <c r="O85" s="47"/>
    </row>
    <row r="86" spans="1:15">
      <c r="A86">
        <v>81</v>
      </c>
      <c r="B86" t="s">
        <v>49</v>
      </c>
      <c r="C86" s="74">
        <v>3981</v>
      </c>
      <c r="E86" s="32">
        <f>AverageHoursWorked!F88</f>
        <v>39178008858.646355</v>
      </c>
      <c r="F86" s="32">
        <f>AverageHoursWorked!D88</f>
        <v>116002597.666667</v>
      </c>
      <c r="G86" s="43">
        <f t="shared" si="10"/>
        <v>101.61312726135179</v>
      </c>
      <c r="H86" s="43">
        <f t="shared" si="6"/>
        <v>67.842026970663142</v>
      </c>
      <c r="I86" s="43">
        <f t="shared" si="7"/>
        <v>114.97108065611377</v>
      </c>
      <c r="J86" s="43"/>
      <c r="K86" s="32">
        <f t="shared" si="11"/>
        <v>34318.19700658245</v>
      </c>
      <c r="L86" s="32">
        <f t="shared" si="8"/>
        <v>22912.551848904928</v>
      </c>
      <c r="M86" s="43">
        <f t="shared" si="9"/>
        <v>106.7692510250472</v>
      </c>
      <c r="O86" s="47"/>
    </row>
    <row r="87" spans="1:15">
      <c r="A87">
        <v>82</v>
      </c>
      <c r="B87" t="s">
        <v>50</v>
      </c>
      <c r="C87" s="74">
        <v>4063</v>
      </c>
      <c r="E87" s="32">
        <f>AverageHoursWorked!F89</f>
        <v>38971772422.482964</v>
      </c>
      <c r="F87" s="32">
        <f>AverageHoursWorked!D89</f>
        <v>116469678.583333</v>
      </c>
      <c r="G87" s="43">
        <f t="shared" si="10"/>
        <v>104.25494524483162</v>
      </c>
      <c r="H87" s="43">
        <f t="shared" si="6"/>
        <v>69.259539635548506</v>
      </c>
      <c r="I87" s="43">
        <f t="shared" si="7"/>
        <v>117.37332260262978</v>
      </c>
      <c r="J87" s="43"/>
      <c r="K87" s="32">
        <f t="shared" si="11"/>
        <v>34884.61588818553</v>
      </c>
      <c r="L87" s="32">
        <f t="shared" si="8"/>
        <v>23174.847304410698</v>
      </c>
      <c r="M87" s="43">
        <f t="shared" si="9"/>
        <v>107.99151075047202</v>
      </c>
      <c r="O87" s="47"/>
    </row>
    <row r="88" spans="1:15">
      <c r="A88">
        <v>83</v>
      </c>
      <c r="B88" t="s">
        <v>51</v>
      </c>
      <c r="C88" s="74">
        <v>4132</v>
      </c>
      <c r="E88" s="32">
        <f>AverageHoursWorked!F90</f>
        <v>38849095745.108055</v>
      </c>
      <c r="F88" s="32">
        <f>AverageHoursWorked!D90</f>
        <v>116882759.5</v>
      </c>
      <c r="G88" s="43">
        <f t="shared" si="10"/>
        <v>106.3602619507639</v>
      </c>
      <c r="H88" s="43">
        <f t="shared" si="6"/>
        <v>70.306628548550677</v>
      </c>
      <c r="I88" s="43">
        <f t="shared" si="7"/>
        <v>119.14781179828653</v>
      </c>
      <c r="J88" s="43"/>
      <c r="K88" s="32">
        <f t="shared" si="11"/>
        <v>35351.663647195121</v>
      </c>
      <c r="L88" s="32">
        <f t="shared" si="8"/>
        <v>23368.279083096018</v>
      </c>
      <c r="M88" s="43">
        <f t="shared" si="9"/>
        <v>108.89287548150968</v>
      </c>
      <c r="O88" s="47"/>
    </row>
    <row r="89" spans="1:15">
      <c r="A89">
        <v>84</v>
      </c>
      <c r="B89" t="s">
        <v>52</v>
      </c>
      <c r="C89" s="74">
        <v>4160.3</v>
      </c>
      <c r="E89" s="32">
        <f>AverageHoursWorked!F91</f>
        <v>39374757323.261658</v>
      </c>
      <c r="F89" s="32">
        <f>AverageHoursWorked!D91</f>
        <v>117339840.416667</v>
      </c>
      <c r="G89" s="43">
        <f t="shared" si="10"/>
        <v>105.65906389833658</v>
      </c>
      <c r="H89" s="43">
        <f t="shared" si="6"/>
        <v>69.495641974681362</v>
      </c>
      <c r="I89" s="43">
        <f t="shared" si="7"/>
        <v>117.77344244408556</v>
      </c>
      <c r="J89" s="43"/>
      <c r="K89" s="32">
        <f t="shared" si="11"/>
        <v>35455.13599837033</v>
      </c>
      <c r="L89" s="32">
        <f t="shared" si="8"/>
        <v>23320.076353100951</v>
      </c>
      <c r="M89" s="43">
        <f t="shared" si="9"/>
        <v>108.66825757718917</v>
      </c>
      <c r="O89" s="47"/>
    </row>
    <row r="90" spans="1:15">
      <c r="A90">
        <v>85</v>
      </c>
      <c r="B90" t="s">
        <v>53</v>
      </c>
      <c r="C90" s="74">
        <v>4178.3</v>
      </c>
      <c r="E90" s="32">
        <f>AverageHoursWorked!F92</f>
        <v>39515464786.62719</v>
      </c>
      <c r="F90" s="32">
        <f>AverageHoursWorked!D92</f>
        <v>117902254.666667</v>
      </c>
      <c r="G90" s="43">
        <f t="shared" si="10"/>
        <v>105.73834883536581</v>
      </c>
      <c r="H90" s="43">
        <f t="shared" si="6"/>
        <v>69.201781528274452</v>
      </c>
      <c r="I90" s="43">
        <f t="shared" si="7"/>
        <v>117.27544062140861</v>
      </c>
      <c r="J90" s="43"/>
      <c r="K90" s="32">
        <f t="shared" si="11"/>
        <v>35438.677672559199</v>
      </c>
      <c r="L90" s="32">
        <f t="shared" si="8"/>
        <v>23193.284716085236</v>
      </c>
      <c r="M90" s="43">
        <f t="shared" si="9"/>
        <v>108.07742648121699</v>
      </c>
      <c r="O90" s="47"/>
    </row>
    <row r="91" spans="1:15">
      <c r="A91">
        <v>86</v>
      </c>
      <c r="B91" t="s">
        <v>54</v>
      </c>
      <c r="C91" s="74">
        <v>4244.1000000000004</v>
      </c>
      <c r="E91" s="32">
        <f>AverageHoursWorked!F93</f>
        <v>39765404076.219002</v>
      </c>
      <c r="F91" s="32">
        <f>AverageHoursWorked!D93</f>
        <v>118429175.416667</v>
      </c>
      <c r="G91" s="43">
        <f t="shared" si="10"/>
        <v>106.72845149178579</v>
      </c>
      <c r="H91" s="43">
        <f t="shared" si="6"/>
        <v>69.502255287303356</v>
      </c>
      <c r="I91" s="43">
        <f t="shared" si="7"/>
        <v>117.78464994676227</v>
      </c>
      <c r="J91" s="43"/>
      <c r="K91" s="32">
        <f t="shared" si="11"/>
        <v>35836.608547412987</v>
      </c>
      <c r="L91" s="32">
        <f t="shared" si="8"/>
        <v>23337.030389550349</v>
      </c>
      <c r="M91" s="43">
        <f t="shared" si="9"/>
        <v>108.74726098918319</v>
      </c>
      <c r="O91" s="47"/>
    </row>
    <row r="92" spans="1:15">
      <c r="A92">
        <v>87</v>
      </c>
      <c r="B92" t="s">
        <v>55</v>
      </c>
      <c r="C92" s="74">
        <v>4256.5</v>
      </c>
      <c r="E92" s="32">
        <f>AverageHoursWorked!F94</f>
        <v>39920628245.590965</v>
      </c>
      <c r="F92" s="32">
        <f>AverageHoursWorked!D94</f>
        <v>118879762.833333</v>
      </c>
      <c r="G92" s="43">
        <f t="shared" si="10"/>
        <v>106.62407349438719</v>
      </c>
      <c r="H92" s="43">
        <f t="shared" si="6"/>
        <v>69.088839465538371</v>
      </c>
      <c r="I92" s="43">
        <f t="shared" si="7"/>
        <v>117.08403904359439</v>
      </c>
      <c r="J92" s="43"/>
      <c r="K92" s="32">
        <f t="shared" si="11"/>
        <v>35805.084890415921</v>
      </c>
      <c r="L92" s="32">
        <f t="shared" si="8"/>
        <v>23200.499483581814</v>
      </c>
      <c r="M92" s="43">
        <f t="shared" si="9"/>
        <v>108.11104627734487</v>
      </c>
      <c r="O92" s="47"/>
    </row>
    <row r="93" spans="1:15">
      <c r="A93">
        <v>88</v>
      </c>
      <c r="B93" t="s">
        <v>56</v>
      </c>
      <c r="C93" s="74">
        <v>4283.3999999999996</v>
      </c>
      <c r="E93" s="32">
        <f>AverageHoursWorked!F95</f>
        <v>39960325615.914116</v>
      </c>
      <c r="F93" s="32">
        <f>AverageHoursWorked!D95</f>
        <v>119355683.583333</v>
      </c>
      <c r="G93" s="43">
        <f t="shared" si="10"/>
        <v>107.19131873875783</v>
      </c>
      <c r="H93" s="43">
        <f t="shared" si="6"/>
        <v>69.110841237485431</v>
      </c>
      <c r="I93" s="43">
        <f t="shared" si="7"/>
        <v>117.12132518627108</v>
      </c>
      <c r="J93" s="43"/>
      <c r="K93" s="32">
        <f t="shared" si="11"/>
        <v>35887.691908775931</v>
      </c>
      <c r="L93" s="32">
        <f t="shared" si="8"/>
        <v>23138.33440123927</v>
      </c>
      <c r="M93" s="43">
        <f t="shared" si="9"/>
        <v>107.82136578582244</v>
      </c>
      <c r="O93" s="47"/>
    </row>
    <row r="94" spans="1:15">
      <c r="A94">
        <v>89</v>
      </c>
      <c r="B94" t="s">
        <v>57</v>
      </c>
      <c r="C94" s="74">
        <v>4263.3</v>
      </c>
      <c r="E94" s="32">
        <f>AverageHoursWorked!F96</f>
        <v>40095908809.076614</v>
      </c>
      <c r="F94" s="32">
        <f>AverageHoursWorked!D96</f>
        <v>119897937.666667</v>
      </c>
      <c r="G94" s="43">
        <f t="shared" si="10"/>
        <v>106.32755626765855</v>
      </c>
      <c r="H94" s="43">
        <f t="shared" si="6"/>
        <v>68.212872159872887</v>
      </c>
      <c r="I94" s="43">
        <f t="shared" si="7"/>
        <v>115.5995476118255</v>
      </c>
      <c r="J94" s="43"/>
      <c r="K94" s="32">
        <f t="shared" si="11"/>
        <v>35557.742551440453</v>
      </c>
      <c r="L94" s="32">
        <f t="shared" si="8"/>
        <v>22811.544176275202</v>
      </c>
      <c r="M94" s="43">
        <f t="shared" si="9"/>
        <v>106.29856955641041</v>
      </c>
      <c r="O94" s="47"/>
    </row>
    <row r="95" spans="1:15">
      <c r="A95">
        <v>90</v>
      </c>
      <c r="B95" t="s">
        <v>58</v>
      </c>
      <c r="C95" s="74">
        <v>4256.6000000000004</v>
      </c>
      <c r="E95" s="32">
        <f>AverageHoursWorked!F97</f>
        <v>40001429234.045662</v>
      </c>
      <c r="F95" s="32">
        <f>AverageHoursWorked!D97</f>
        <v>120415253.583333</v>
      </c>
      <c r="G95" s="43">
        <f t="shared" si="10"/>
        <v>106.41119783733029</v>
      </c>
      <c r="H95" s="43">
        <f t="shared" si="6"/>
        <v>67.926896689194109</v>
      </c>
      <c r="I95" s="43">
        <f t="shared" si="7"/>
        <v>115.11490836424967</v>
      </c>
      <c r="J95" s="43"/>
      <c r="K95" s="32">
        <f t="shared" si="11"/>
        <v>35349.342158335727</v>
      </c>
      <c r="L95" s="32">
        <f t="shared" si="8"/>
        <v>22565.022869969856</v>
      </c>
      <c r="M95" s="43">
        <f t="shared" si="9"/>
        <v>105.14981513527437</v>
      </c>
      <c r="O95" s="47"/>
    </row>
    <row r="96" spans="1:15">
      <c r="A96">
        <v>91</v>
      </c>
      <c r="B96" t="s">
        <v>59</v>
      </c>
      <c r="C96" s="74">
        <v>4264.3</v>
      </c>
      <c r="E96" s="32">
        <f>AverageHoursWorked!F98</f>
        <v>39831155728.540161</v>
      </c>
      <c r="F96" s="32">
        <f>AverageHoursWorked!D98</f>
        <v>120946569.5</v>
      </c>
      <c r="G96" s="43">
        <f t="shared" si="10"/>
        <v>107.059409198727</v>
      </c>
      <c r="H96" s="43">
        <f t="shared" si="6"/>
        <v>68.000674825595382</v>
      </c>
      <c r="I96" s="43">
        <f t="shared" si="7"/>
        <v>115.23993929934417</v>
      </c>
      <c r="J96" s="43"/>
      <c r="K96" s="32">
        <f t="shared" si="11"/>
        <v>35257.717665154611</v>
      </c>
      <c r="L96" s="32">
        <f t="shared" si="8"/>
        <v>22394.562159318706</v>
      </c>
      <c r="M96" s="43">
        <f t="shared" si="9"/>
        <v>104.355492332409</v>
      </c>
      <c r="O96" s="47"/>
    </row>
    <row r="97" spans="1:15">
      <c r="A97">
        <v>92</v>
      </c>
      <c r="B97" t="s">
        <v>60</v>
      </c>
      <c r="C97" s="74">
        <v>4302.3</v>
      </c>
      <c r="E97" s="32">
        <f>AverageHoursWorked!F99</f>
        <v>39533178449.045959</v>
      </c>
      <c r="F97" s="32">
        <f>AverageHoursWorked!D99</f>
        <v>121502885.416667</v>
      </c>
      <c r="G97" s="43">
        <f t="shared" si="10"/>
        <v>108.82757645063133</v>
      </c>
      <c r="H97" s="43">
        <f t="shared" si="6"/>
        <v>68.779858197160308</v>
      </c>
      <c r="I97" s="43">
        <f t="shared" si="7"/>
        <v>116.56041214277546</v>
      </c>
      <c r="J97" s="43"/>
      <c r="K97" s="32">
        <f t="shared" si="11"/>
        <v>35409.035639328424</v>
      </c>
      <c r="L97" s="32">
        <f t="shared" si="8"/>
        <v>22378.780540757656</v>
      </c>
      <c r="M97" s="43">
        <f t="shared" si="9"/>
        <v>104.28195222195609</v>
      </c>
      <c r="O97" s="47"/>
    </row>
    <row r="98" spans="1:15">
      <c r="A98">
        <v>93</v>
      </c>
      <c r="B98" t="s">
        <v>61</v>
      </c>
      <c r="C98" s="74">
        <v>4256.6000000000004</v>
      </c>
      <c r="E98" s="32">
        <f>AverageHoursWorked!F100</f>
        <v>39226974786.733177</v>
      </c>
      <c r="F98" s="32">
        <f>AverageHoursWorked!D100</f>
        <v>122078868</v>
      </c>
      <c r="G98" s="43">
        <f t="shared" si="10"/>
        <v>108.51206403608802</v>
      </c>
      <c r="H98" s="43">
        <f t="shared" si="6"/>
        <v>68.239255666849331</v>
      </c>
      <c r="I98" s="43">
        <f t="shared" si="7"/>
        <v>115.6442594290283</v>
      </c>
      <c r="J98" s="43"/>
      <c r="K98" s="32">
        <f t="shared" si="11"/>
        <v>34867.623444870085</v>
      </c>
      <c r="L98" s="32">
        <f t="shared" si="8"/>
        <v>21926.969059943589</v>
      </c>
      <c r="M98" s="43">
        <f t="shared" si="9"/>
        <v>102.17657462241382</v>
      </c>
      <c r="O98" s="47"/>
    </row>
    <row r="99" spans="1:15">
      <c r="A99">
        <v>94</v>
      </c>
      <c r="B99" t="s">
        <v>62</v>
      </c>
      <c r="C99" s="74">
        <v>4374</v>
      </c>
      <c r="E99" s="32">
        <f>AverageHoursWorked!F101</f>
        <v>39406021305.192062</v>
      </c>
      <c r="F99" s="32">
        <f>AverageHoursWorked!D101</f>
        <v>122672597.25</v>
      </c>
      <c r="G99" s="43">
        <f t="shared" si="10"/>
        <v>110.9982651159885</v>
      </c>
      <c r="H99" s="43">
        <f t="shared" si="6"/>
        <v>69.455459009990037</v>
      </c>
      <c r="I99" s="43">
        <f t="shared" si="7"/>
        <v>117.7053448491165</v>
      </c>
      <c r="J99" s="43"/>
      <c r="K99" s="32">
        <f t="shared" si="11"/>
        <v>35655.884835355922</v>
      </c>
      <c r="L99" s="32">
        <f t="shared" si="8"/>
        <v>22311.122115820053</v>
      </c>
      <c r="M99" s="43">
        <f t="shared" si="9"/>
        <v>103.9666735308806</v>
      </c>
      <c r="O99" s="47"/>
    </row>
    <row r="100" spans="1:15">
      <c r="A100">
        <v>95</v>
      </c>
      <c r="B100" t="s">
        <v>63</v>
      </c>
      <c r="C100" s="74">
        <v>4398.8</v>
      </c>
      <c r="E100" s="32">
        <f>AverageHoursWorked!F102</f>
        <v>39327117525.91124</v>
      </c>
      <c r="F100" s="32">
        <f>AverageHoursWorked!D102</f>
        <v>123280326.5</v>
      </c>
      <c r="G100" s="43">
        <f t="shared" si="10"/>
        <v>111.85157409774024</v>
      </c>
      <c r="H100" s="43">
        <f t="shared" si="6"/>
        <v>69.641198004987913</v>
      </c>
      <c r="I100" s="43">
        <f t="shared" si="7"/>
        <v>118.02011452697595</v>
      </c>
      <c r="J100" s="43"/>
      <c r="K100" s="32">
        <f t="shared" si="11"/>
        <v>35681.28123022127</v>
      </c>
      <c r="L100" s="32">
        <f t="shared" si="8"/>
        <v>22215.933850462468</v>
      </c>
      <c r="M100" s="43">
        <f t="shared" si="9"/>
        <v>103.52310967707578</v>
      </c>
      <c r="O100" s="47"/>
    </row>
    <row r="101" spans="1:15">
      <c r="A101">
        <v>96</v>
      </c>
      <c r="B101" t="s">
        <v>64</v>
      </c>
      <c r="C101" s="74">
        <v>4433.8999999999996</v>
      </c>
      <c r="E101" s="32">
        <f>AverageHoursWorked!F103</f>
        <v>39271613258.227715</v>
      </c>
      <c r="F101" s="32">
        <f>AverageHoursWorked!D103</f>
        <v>123869055.75</v>
      </c>
      <c r="G101" s="43">
        <f t="shared" si="10"/>
        <v>112.90343411270641</v>
      </c>
      <c r="H101" s="43">
        <f t="shared" si="6"/>
        <v>69.946376810985313</v>
      </c>
      <c r="I101" s="43">
        <f t="shared" si="7"/>
        <v>118.53729743977475</v>
      </c>
      <c r="J101" s="43"/>
      <c r="K101" s="32">
        <f t="shared" si="11"/>
        <v>35795.057717633405</v>
      </c>
      <c r="L101" s="32">
        <f t="shared" si="8"/>
        <v>22175.894070584145</v>
      </c>
      <c r="M101" s="43">
        <f t="shared" si="9"/>
        <v>103.33652996578881</v>
      </c>
      <c r="O101" s="47"/>
    </row>
    <row r="102" spans="1:15">
      <c r="A102">
        <v>97</v>
      </c>
      <c r="B102" t="s">
        <v>65</v>
      </c>
      <c r="C102" s="74">
        <v>4446.3</v>
      </c>
      <c r="E102" s="32">
        <f>AverageHoursWorked!F104</f>
        <v>39840484934.966614</v>
      </c>
      <c r="F102" s="32">
        <f>AverageHoursWorked!D104</f>
        <v>124459785</v>
      </c>
      <c r="G102" s="43">
        <f t="shared" si="10"/>
        <v>111.60255722935834</v>
      </c>
      <c r="H102" s="43">
        <f t="shared" si="6"/>
        <v>68.796470128788002</v>
      </c>
      <c r="I102" s="43">
        <f t="shared" si="7"/>
        <v>116.58856418681518</v>
      </c>
      <c r="J102" s="43"/>
      <c r="K102" s="32">
        <f t="shared" si="11"/>
        <v>35724.792550461178</v>
      </c>
      <c r="L102" s="32">
        <f t="shared" si="8"/>
        <v>22022.251860268429</v>
      </c>
      <c r="M102" s="43">
        <f t="shared" si="9"/>
        <v>102.62057899579567</v>
      </c>
      <c r="O102" s="47"/>
    </row>
    <row r="103" spans="1:15">
      <c r="A103">
        <v>98</v>
      </c>
      <c r="B103" t="s">
        <v>66</v>
      </c>
      <c r="C103" s="74">
        <v>4525.8</v>
      </c>
      <c r="E103" s="32">
        <f>AverageHoursWorked!F105</f>
        <v>40407267873.968857</v>
      </c>
      <c r="F103" s="32">
        <f>AverageHoursWorked!D105</f>
        <v>125679497.333333</v>
      </c>
      <c r="G103" s="43">
        <f t="shared" si="10"/>
        <v>112.0046030856644</v>
      </c>
      <c r="H103" s="43">
        <f t="shared" si="6"/>
        <v>68.700803940319247</v>
      </c>
      <c r="I103" s="43">
        <f t="shared" si="7"/>
        <v>116.42643982877883</v>
      </c>
      <c r="J103" s="43"/>
      <c r="K103" s="32">
        <f t="shared" si="11"/>
        <v>36010.646891723816</v>
      </c>
      <c r="L103" s="32">
        <f t="shared" si="8"/>
        <v>22088.024275040083</v>
      </c>
      <c r="M103" s="43">
        <f t="shared" si="9"/>
        <v>102.92706914624192</v>
      </c>
      <c r="O103" s="47"/>
    </row>
    <row r="104" spans="1:15">
      <c r="A104">
        <v>99</v>
      </c>
      <c r="B104" t="s">
        <v>67</v>
      </c>
      <c r="C104" s="74">
        <v>4633.1000000000004</v>
      </c>
      <c r="E104" s="32">
        <f>AverageHoursWorked!F106</f>
        <v>40615735122.400291</v>
      </c>
      <c r="F104" s="32">
        <f>AverageHoursWorked!D106</f>
        <v>126302876.333333</v>
      </c>
      <c r="G104" s="43">
        <f t="shared" si="10"/>
        <v>114.07155345182375</v>
      </c>
      <c r="H104" s="43">
        <f t="shared" si="6"/>
        <v>69.620516678332521</v>
      </c>
      <c r="I104" s="43">
        <f t="shared" si="7"/>
        <v>117.98506612731651</v>
      </c>
      <c r="J104" s="43"/>
      <c r="K104" s="32">
        <f t="shared" si="11"/>
        <v>36682.458345386578</v>
      </c>
      <c r="L104" s="32">
        <f t="shared" si="8"/>
        <v>22388.1557299542</v>
      </c>
      <c r="M104" s="43">
        <f t="shared" si="9"/>
        <v>104.32563927765091</v>
      </c>
      <c r="O104" s="47"/>
    </row>
    <row r="105" spans="1:15">
      <c r="A105">
        <v>100</v>
      </c>
      <c r="B105" t="s">
        <v>68</v>
      </c>
      <c r="C105" s="74">
        <v>4677.5</v>
      </c>
      <c r="E105" s="32">
        <f>AverageHoursWorked!F107</f>
        <v>40788933678.445496</v>
      </c>
      <c r="F105" s="32">
        <f>AverageHoursWorked!D107</f>
        <v>126877588.666667</v>
      </c>
      <c r="G105" s="43">
        <f t="shared" si="10"/>
        <v>114.67571172304949</v>
      </c>
      <c r="H105" s="43">
        <f t="shared" si="6"/>
        <v>69.641043277419399</v>
      </c>
      <c r="I105" s="43">
        <f t="shared" si="7"/>
        <v>118.01985231199572</v>
      </c>
      <c r="J105" s="43"/>
      <c r="K105" s="32">
        <f t="shared" si="11"/>
        <v>36866.242881465339</v>
      </c>
      <c r="L105" s="32">
        <f t="shared" si="8"/>
        <v>22388.381789026578</v>
      </c>
      <c r="M105" s="43">
        <f t="shared" si="9"/>
        <v>104.32669268095596</v>
      </c>
      <c r="O105" s="47"/>
    </row>
    <row r="106" spans="1:15">
      <c r="A106">
        <v>101</v>
      </c>
      <c r="B106" t="s">
        <v>69</v>
      </c>
      <c r="C106" s="74">
        <v>4754.5</v>
      </c>
      <c r="E106" s="32">
        <f>AverageHoursWorked!F108</f>
        <v>40934062732.188934</v>
      </c>
      <c r="F106" s="32">
        <f>AverageHoursWorked!D108</f>
        <v>127379634.333333</v>
      </c>
      <c r="G106" s="43">
        <f t="shared" si="10"/>
        <v>116.15021042759209</v>
      </c>
      <c r="H106" s="43">
        <f t="shared" si="6"/>
        <v>70.185559046934912</v>
      </c>
      <c r="I106" s="43">
        <f t="shared" si="7"/>
        <v>118.94263674593614</v>
      </c>
      <c r="J106" s="43"/>
      <c r="K106" s="32">
        <f t="shared" si="11"/>
        <v>37325.432946040666</v>
      </c>
      <c r="L106" s="32">
        <f t="shared" si="8"/>
        <v>22554.469495514764</v>
      </c>
      <c r="M106" s="43">
        <f t="shared" si="9"/>
        <v>105.10063790290903</v>
      </c>
      <c r="O106" s="47"/>
    </row>
    <row r="107" spans="1:15">
      <c r="A107">
        <v>102</v>
      </c>
      <c r="B107" t="s">
        <v>70</v>
      </c>
      <c r="C107" s="74">
        <v>4876.2</v>
      </c>
      <c r="E107" s="32">
        <f>AverageHoursWorked!F109</f>
        <v>41133686333.3843</v>
      </c>
      <c r="F107" s="32">
        <f>AverageHoursWorked!D109</f>
        <v>128022202.75</v>
      </c>
      <c r="G107" s="43">
        <f t="shared" si="10"/>
        <v>118.54517391120504</v>
      </c>
      <c r="H107" s="43">
        <f t="shared" si="6"/>
        <v>71.276370877137154</v>
      </c>
      <c r="I107" s="43">
        <f t="shared" si="7"/>
        <v>120.79122265220714</v>
      </c>
      <c r="J107" s="43"/>
      <c r="K107" s="32">
        <f t="shared" si="11"/>
        <v>38088.705671798009</v>
      </c>
      <c r="L107" s="32">
        <f t="shared" si="8"/>
        <v>22901.182917211812</v>
      </c>
      <c r="M107" s="43">
        <f t="shared" si="9"/>
        <v>106.71627341129934</v>
      </c>
      <c r="O107" s="47"/>
    </row>
    <row r="108" spans="1:15">
      <c r="A108">
        <v>103</v>
      </c>
      <c r="B108" t="s">
        <v>71</v>
      </c>
      <c r="C108" s="74">
        <v>4932.6000000000004</v>
      </c>
      <c r="E108" s="32">
        <f>AverageHoursWorked!F110</f>
        <v>41883464560.937256</v>
      </c>
      <c r="F108" s="32">
        <f>AverageHoursWorked!D110</f>
        <v>128698771.166667</v>
      </c>
      <c r="G108" s="43">
        <f t="shared" si="10"/>
        <v>117.7696270284289</v>
      </c>
      <c r="H108" s="43">
        <f t="shared" si="6"/>
        <v>70.457777328520166</v>
      </c>
      <c r="I108" s="43">
        <f t="shared" si="7"/>
        <v>119.40396184787834</v>
      </c>
      <c r="J108" s="43"/>
      <c r="K108" s="32">
        <f t="shared" si="11"/>
        <v>38326.706271439085</v>
      </c>
      <c r="L108" s="32">
        <f t="shared" si="8"/>
        <v>22929.634782292283</v>
      </c>
      <c r="M108" s="43">
        <f t="shared" si="9"/>
        <v>106.84885507854183</v>
      </c>
      <c r="O108" s="47"/>
    </row>
    <row r="109" spans="1:15">
      <c r="A109">
        <v>104</v>
      </c>
      <c r="B109" t="s">
        <v>72</v>
      </c>
      <c r="C109" s="74">
        <v>4906.3</v>
      </c>
      <c r="E109" s="32">
        <f>AverageHoursWorked!F111</f>
        <v>42090020370.647499</v>
      </c>
      <c r="F109" s="32">
        <f>AverageHoursWorked!D111</f>
        <v>129308339.583333</v>
      </c>
      <c r="G109" s="43">
        <f t="shared" si="10"/>
        <v>116.56682407836342</v>
      </c>
      <c r="H109" s="43">
        <f t="shared" si="6"/>
        <v>69.391222922192256</v>
      </c>
      <c r="I109" s="43">
        <f t="shared" si="7"/>
        <v>117.59648471092478</v>
      </c>
      <c r="J109" s="43"/>
      <c r="K109" s="32">
        <f t="shared" si="11"/>
        <v>37942.641718310253</v>
      </c>
      <c r="L109" s="32">
        <f t="shared" si="8"/>
        <v>22586.926688181447</v>
      </c>
      <c r="M109" s="43">
        <f t="shared" si="9"/>
        <v>105.25188383021778</v>
      </c>
      <c r="O109" s="47"/>
    </row>
    <row r="110" spans="1:15">
      <c r="A110">
        <v>105</v>
      </c>
      <c r="B110" t="s">
        <v>73</v>
      </c>
      <c r="C110" s="74">
        <v>4953.1000000000004</v>
      </c>
      <c r="E110" s="32">
        <f>AverageHoursWorked!F112</f>
        <v>42284943638.283119</v>
      </c>
      <c r="F110" s="32">
        <f>AverageHoursWorked!D112</f>
        <v>129917241.333333</v>
      </c>
      <c r="G110" s="43">
        <f t="shared" si="10"/>
        <v>117.13625640299207</v>
      </c>
      <c r="H110" s="43">
        <f t="shared" si="6"/>
        <v>69.38328464041102</v>
      </c>
      <c r="I110" s="43">
        <f t="shared" si="7"/>
        <v>117.58303179868597</v>
      </c>
      <c r="J110" s="43"/>
      <c r="K110" s="32">
        <f t="shared" si="11"/>
        <v>38125.039826635992</v>
      </c>
      <c r="L110" s="32">
        <f t="shared" si="8"/>
        <v>22582.593736971456</v>
      </c>
      <c r="M110" s="43">
        <f t="shared" si="9"/>
        <v>105.23169289040149</v>
      </c>
      <c r="O110" s="47"/>
    </row>
    <row r="111" spans="1:15">
      <c r="A111">
        <v>106</v>
      </c>
      <c r="B111" t="s">
        <v>74</v>
      </c>
      <c r="C111" s="74">
        <v>4909.6000000000004</v>
      </c>
      <c r="E111" s="32">
        <f>AverageHoursWorked!F113</f>
        <v>42309425417.013977</v>
      </c>
      <c r="F111" s="32">
        <f>AverageHoursWorked!D113</f>
        <v>130460186.75</v>
      </c>
      <c r="G111" s="43">
        <f t="shared" si="10"/>
        <v>116.04033738604477</v>
      </c>
      <c r="H111" s="43">
        <f t="shared" si="6"/>
        <v>68.392178356495705</v>
      </c>
      <c r="I111" s="43">
        <f t="shared" si="7"/>
        <v>115.90341570236733</v>
      </c>
      <c r="J111" s="43"/>
      <c r="K111" s="32">
        <f t="shared" si="11"/>
        <v>37632.93708453932</v>
      </c>
      <c r="L111" s="32">
        <f t="shared" si="8"/>
        <v>22180.205634890928</v>
      </c>
      <c r="M111" s="43">
        <f t="shared" si="9"/>
        <v>103.35662124566099</v>
      </c>
      <c r="O111" s="47"/>
    </row>
    <row r="112" spans="1:15">
      <c r="A112">
        <v>107</v>
      </c>
      <c r="B112" t="s">
        <v>75</v>
      </c>
      <c r="C112" s="74">
        <v>4922.2</v>
      </c>
      <c r="E112" s="32">
        <f>AverageHoursWorked!F114</f>
        <v>41709284671.876976</v>
      </c>
      <c r="F112" s="32">
        <f>AverageHoursWorked!D114</f>
        <v>131071465.5</v>
      </c>
      <c r="G112" s="43">
        <f t="shared" si="10"/>
        <v>118.01209343968578</v>
      </c>
      <c r="H112" s="43">
        <f t="shared" si="6"/>
        <v>69.208256169180927</v>
      </c>
      <c r="I112" s="43">
        <f t="shared" si="7"/>
        <v>117.28641311876926</v>
      </c>
      <c r="J112" s="43"/>
      <c r="K112" s="32">
        <f t="shared" si="11"/>
        <v>37553.558901803837</v>
      </c>
      <c r="L112" s="32">
        <f t="shared" si="8"/>
        <v>22023.304974831102</v>
      </c>
      <c r="M112" s="43">
        <f t="shared" si="9"/>
        <v>102.62548636071259</v>
      </c>
      <c r="O112" s="47"/>
    </row>
    <row r="113" spans="1:15">
      <c r="A113">
        <v>108</v>
      </c>
      <c r="B113" t="s">
        <v>76</v>
      </c>
      <c r="C113" s="74">
        <v>4873.5</v>
      </c>
      <c r="E113" s="32">
        <f>AverageHoursWorked!F115</f>
        <v>42210262574.260956</v>
      </c>
      <c r="F113" s="32">
        <f>AverageHoursWorked!D115</f>
        <v>131668410.916667</v>
      </c>
      <c r="G113" s="43">
        <f t="shared" si="10"/>
        <v>115.45770395116591</v>
      </c>
      <c r="H113" s="43">
        <f t="shared" si="6"/>
        <v>67.373366237777347</v>
      </c>
      <c r="I113" s="43">
        <f t="shared" si="7"/>
        <v>114.17684685551895</v>
      </c>
      <c r="J113" s="43"/>
      <c r="K113" s="32">
        <f t="shared" si="11"/>
        <v>37013.433716340973</v>
      </c>
      <c r="L113" s="32">
        <f t="shared" si="8"/>
        <v>21598.555489579823</v>
      </c>
      <c r="M113" s="43">
        <f t="shared" si="9"/>
        <v>100.6462138330338</v>
      </c>
      <c r="O113" s="47"/>
    </row>
    <row r="114" spans="1:15">
      <c r="A114">
        <v>109</v>
      </c>
      <c r="B114" t="s">
        <v>77</v>
      </c>
      <c r="C114" s="74">
        <v>4854.3</v>
      </c>
      <c r="E114" s="32">
        <f>AverageHoursWorked!F116</f>
        <v>41813604602.967224</v>
      </c>
      <c r="F114" s="32">
        <f>AverageHoursWorked!D116</f>
        <v>132243356.333333</v>
      </c>
      <c r="G114" s="43">
        <f t="shared" si="10"/>
        <v>116.09379401974647</v>
      </c>
      <c r="H114" s="43">
        <f t="shared" si="6"/>
        <v>67.407508165138708</v>
      </c>
      <c r="I114" s="43">
        <f t="shared" si="7"/>
        <v>114.23470677597969</v>
      </c>
      <c r="J114" s="43"/>
      <c r="K114" s="32">
        <f t="shared" si="11"/>
        <v>36707.326058514707</v>
      </c>
      <c r="L114" s="32">
        <f t="shared" si="8"/>
        <v>21313.364783210334</v>
      </c>
      <c r="M114" s="43">
        <f t="shared" si="9"/>
        <v>99.317265476727954</v>
      </c>
      <c r="O114" s="47"/>
    </row>
    <row r="115" spans="1:15">
      <c r="A115">
        <v>110</v>
      </c>
      <c r="B115" t="s">
        <v>78</v>
      </c>
      <c r="C115" s="74">
        <v>4795.3</v>
      </c>
      <c r="E115" s="32">
        <f>AverageHoursWorked!F117</f>
        <v>41078522403.087395</v>
      </c>
      <c r="F115" s="32">
        <f>AverageHoursWorked!D117</f>
        <v>132825299.333333</v>
      </c>
      <c r="G115" s="43">
        <f t="shared" si="10"/>
        <v>116.73496804353394</v>
      </c>
      <c r="H115" s="43">
        <f t="shared" si="6"/>
        <v>67.442579965014104</v>
      </c>
      <c r="I115" s="43">
        <f t="shared" si="7"/>
        <v>114.29414254039123</v>
      </c>
      <c r="J115" s="43"/>
      <c r="K115" s="32">
        <f t="shared" si="11"/>
        <v>36102.309003391805</v>
      </c>
      <c r="L115" s="32">
        <f t="shared" si="8"/>
        <v>20857.784969580658</v>
      </c>
      <c r="M115" s="43">
        <f t="shared" si="9"/>
        <v>97.194327979231545</v>
      </c>
      <c r="O115" s="47"/>
    </row>
    <row r="116" spans="1:15">
      <c r="A116">
        <v>111</v>
      </c>
      <c r="B116" t="s">
        <v>79</v>
      </c>
      <c r="C116" s="74">
        <v>4831.8999999999996</v>
      </c>
      <c r="E116" s="32">
        <f>AverageHoursWorked!F118</f>
        <v>41093337577.068085</v>
      </c>
      <c r="F116" s="32">
        <f>AverageHoursWorked!D118</f>
        <v>133399909</v>
      </c>
      <c r="G116" s="43">
        <f t="shared" si="10"/>
        <v>117.58353750016197</v>
      </c>
      <c r="H116" s="43">
        <f t="shared" si="6"/>
        <v>67.594859056473268</v>
      </c>
      <c r="I116" s="43">
        <f t="shared" si="7"/>
        <v>114.55220811549501</v>
      </c>
      <c r="J116" s="43"/>
      <c r="K116" s="32">
        <f t="shared" si="11"/>
        <v>36221.164138875087</v>
      </c>
      <c r="L116" s="32">
        <f t="shared" si="8"/>
        <v>20822.340753485776</v>
      </c>
      <c r="M116" s="43">
        <f t="shared" si="9"/>
        <v>97.029162945211056</v>
      </c>
      <c r="O116" s="47"/>
    </row>
    <row r="117" spans="1:15">
      <c r="A117">
        <v>112</v>
      </c>
      <c r="B117" t="s">
        <v>80</v>
      </c>
      <c r="C117" s="74">
        <v>4913.3</v>
      </c>
      <c r="E117" s="32">
        <f>AverageHoursWorked!F119</f>
        <v>40929501502.363678</v>
      </c>
      <c r="F117" s="32">
        <f>AverageHoursWorked!D119</f>
        <v>134092185.333333</v>
      </c>
      <c r="G117" s="43">
        <f t="shared" si="10"/>
        <v>120.04299636330184</v>
      </c>
      <c r="H117" s="43">
        <f t="shared" si="6"/>
        <v>68.665393068132943</v>
      </c>
      <c r="I117" s="43">
        <f t="shared" si="7"/>
        <v>116.36642944253262</v>
      </c>
      <c r="J117" s="43"/>
      <c r="K117" s="32">
        <f t="shared" si="11"/>
        <v>36641.210580514256</v>
      </c>
      <c r="L117" s="32">
        <f t="shared" si="8"/>
        <v>20959.0163793379</v>
      </c>
      <c r="M117" s="43">
        <f t="shared" si="9"/>
        <v>97.666052031238735</v>
      </c>
      <c r="O117" s="47"/>
    </row>
    <row r="118" spans="1:15">
      <c r="A118">
        <v>113</v>
      </c>
      <c r="B118" t="s">
        <v>81</v>
      </c>
      <c r="C118" s="74">
        <v>4977.5</v>
      </c>
      <c r="E118" s="32">
        <f>AverageHoursWorked!F120</f>
        <v>41532625521.880501</v>
      </c>
      <c r="F118" s="32">
        <f>AverageHoursWorked!D120</f>
        <v>134688461.66666698</v>
      </c>
      <c r="G118" s="43">
        <f t="shared" si="10"/>
        <v>119.84554160626612</v>
      </c>
      <c r="H118" s="43">
        <f t="shared" si="6"/>
        <v>68.211390679219747</v>
      </c>
      <c r="I118" s="43">
        <f t="shared" si="7"/>
        <v>115.5970369640859</v>
      </c>
      <c r="J118" s="43"/>
      <c r="K118" s="32">
        <f t="shared" si="11"/>
        <v>36955.652610529767</v>
      </c>
      <c r="L118" s="32">
        <f t="shared" si="8"/>
        <v>21033.710760005219</v>
      </c>
      <c r="M118" s="43">
        <f t="shared" si="9"/>
        <v>98.014117280898404</v>
      </c>
      <c r="O118" s="47"/>
    </row>
    <row r="119" spans="1:15">
      <c r="A119">
        <v>114</v>
      </c>
      <c r="B119" t="s">
        <v>82</v>
      </c>
      <c r="C119" s="74">
        <v>5090.7</v>
      </c>
      <c r="E119" s="32">
        <f>AverageHoursWorked!F121</f>
        <v>42224498035.455238</v>
      </c>
      <c r="F119" s="32">
        <f>AverageHoursWorked!D121</f>
        <v>135288158.16666698</v>
      </c>
      <c r="G119" s="43">
        <f t="shared" si="10"/>
        <v>120.56271209489383</v>
      </c>
      <c r="H119" s="43">
        <f t="shared" si="6"/>
        <v>68.278185120612733</v>
      </c>
      <c r="I119" s="43">
        <f t="shared" si="7"/>
        <v>115.71023271385461</v>
      </c>
      <c r="J119" s="43"/>
      <c r="K119" s="32">
        <f t="shared" si="11"/>
        <v>37628.570519295266</v>
      </c>
      <c r="L119" s="32">
        <f t="shared" si="8"/>
        <v>21310.15849841094</v>
      </c>
      <c r="M119" s="43">
        <f t="shared" si="9"/>
        <v>99.302324643037238</v>
      </c>
      <c r="O119" s="47"/>
    </row>
    <row r="120" spans="1:15">
      <c r="A120">
        <v>115</v>
      </c>
      <c r="B120" t="s">
        <v>83</v>
      </c>
      <c r="C120" s="74">
        <v>5128.8999999999996</v>
      </c>
      <c r="E120" s="32">
        <f>AverageHoursWorked!F122</f>
        <v>42144687770.208</v>
      </c>
      <c r="F120" s="32">
        <f>AverageHoursWorked!D122</f>
        <v>135863521.33333302</v>
      </c>
      <c r="G120" s="43">
        <f t="shared" si="10"/>
        <v>121.69742549678135</v>
      </c>
      <c r="H120" s="43">
        <f t="shared" si="6"/>
        <v>68.577916877159737</v>
      </c>
      <c r="I120" s="43">
        <f t="shared" si="7"/>
        <v>116.2181845763788</v>
      </c>
      <c r="J120" s="43"/>
      <c r="K120" s="32">
        <f t="shared" si="11"/>
        <v>37750.383249794853</v>
      </c>
      <c r="L120" s="32">
        <f t="shared" si="8"/>
        <v>21272.780701953507</v>
      </c>
      <c r="M120" s="43">
        <f t="shared" si="9"/>
        <v>99.128149397999337</v>
      </c>
      <c r="O120" s="47"/>
    </row>
    <row r="121" spans="1:15">
      <c r="A121">
        <v>116</v>
      </c>
      <c r="B121" t="s">
        <v>84</v>
      </c>
      <c r="C121" s="74">
        <v>5154.1000000000004</v>
      </c>
      <c r="E121" s="32">
        <f>AverageHoursWorked!F123</f>
        <v>43188165862.195038</v>
      </c>
      <c r="F121" s="32">
        <f>AverageHoursWorked!D123</f>
        <v>136467217.83333299</v>
      </c>
      <c r="G121" s="43">
        <f t="shared" si="10"/>
        <v>119.34056233010037</v>
      </c>
      <c r="H121" s="43">
        <f t="shared" si="6"/>
        <v>66.915220923860801</v>
      </c>
      <c r="I121" s="43">
        <f t="shared" si="7"/>
        <v>113.40043341107251</v>
      </c>
      <c r="J121" s="43"/>
      <c r="K121" s="32">
        <f t="shared" si="11"/>
        <v>37768.044823004209</v>
      </c>
      <c r="L121" s="32">
        <f t="shared" si="8"/>
        <v>21176.848959393355</v>
      </c>
      <c r="M121" s="43">
        <f t="shared" si="9"/>
        <v>98.681121045582771</v>
      </c>
      <c r="O121" s="47"/>
    </row>
    <row r="122" spans="1:15">
      <c r="A122">
        <v>117</v>
      </c>
      <c r="B122" t="s">
        <v>85</v>
      </c>
      <c r="C122" s="74">
        <v>5191.5</v>
      </c>
      <c r="E122" s="32">
        <f>AverageHoursWorked!F124</f>
        <v>43544066193.214668</v>
      </c>
      <c r="F122" s="32">
        <f>AverageHoursWorked!D124</f>
        <v>137012581</v>
      </c>
      <c r="G122" s="43">
        <f t="shared" si="10"/>
        <v>119.22405172186181</v>
      </c>
      <c r="H122" s="43">
        <f t="shared" si="6"/>
        <v>66.517305951384714</v>
      </c>
      <c r="I122" s="43">
        <f t="shared" si="7"/>
        <v>112.72609161384692</v>
      </c>
      <c r="J122" s="43"/>
      <c r="K122" s="32">
        <f t="shared" si="11"/>
        <v>37890.681002498597</v>
      </c>
      <c r="L122" s="32">
        <f t="shared" si="8"/>
        <v>21139.91249709695</v>
      </c>
      <c r="M122" s="43">
        <f t="shared" si="9"/>
        <v>98.509002355316042</v>
      </c>
      <c r="O122" s="47"/>
    </row>
    <row r="123" spans="1:15">
      <c r="A123">
        <v>118</v>
      </c>
      <c r="B123" t="s">
        <v>86</v>
      </c>
      <c r="C123" s="74">
        <v>5251.8</v>
      </c>
      <c r="E123" s="32">
        <f>AverageHoursWorked!F125</f>
        <v>43911793909.611504</v>
      </c>
      <c r="F123" s="32">
        <f>AverageHoursWorked!D125</f>
        <v>137614321.5</v>
      </c>
      <c r="G123" s="43">
        <f t="shared" si="10"/>
        <v>119.59884879243057</v>
      </c>
      <c r="H123" s="43">
        <f t="shared" si="6"/>
        <v>66.394439976735413</v>
      </c>
      <c r="I123" s="43">
        <f t="shared" si="7"/>
        <v>112.51787209989573</v>
      </c>
      <c r="J123" s="43"/>
      <c r="K123" s="32">
        <f t="shared" si="11"/>
        <v>38163.179113592472</v>
      </c>
      <c r="L123" s="32">
        <f t="shared" si="8"/>
        <v>21186.014167882058</v>
      </c>
      <c r="M123" s="43">
        <f t="shared" si="9"/>
        <v>98.72382962087724</v>
      </c>
      <c r="O123" s="47"/>
    </row>
    <row r="124" spans="1:15">
      <c r="A124">
        <v>119</v>
      </c>
      <c r="B124" t="s">
        <v>87</v>
      </c>
      <c r="C124" s="74">
        <v>5356.1</v>
      </c>
      <c r="E124" s="32">
        <f>AverageHoursWorked!F126</f>
        <v>44711434454.521683</v>
      </c>
      <c r="F124" s="32">
        <f>AverageHoursWorked!D126</f>
        <v>138218728.66666701</v>
      </c>
      <c r="G124" s="43">
        <f t="shared" si="10"/>
        <v>119.79262274503778</v>
      </c>
      <c r="H124" s="43">
        <f t="shared" si="6"/>
        <v>66.171156409598638</v>
      </c>
      <c r="I124" s="43">
        <f t="shared" si="7"/>
        <v>112.13947607971831</v>
      </c>
      <c r="J124" s="43"/>
      <c r="K124" s="32">
        <f t="shared" si="11"/>
        <v>38750.899040006021</v>
      </c>
      <c r="L124" s="32">
        <f t="shared" si="8"/>
        <v>21405.256372475757</v>
      </c>
      <c r="M124" s="43">
        <f t="shared" si="9"/>
        <v>99.745467286202057</v>
      </c>
      <c r="O124" s="47"/>
    </row>
    <row r="125" spans="1:15">
      <c r="A125">
        <v>120</v>
      </c>
      <c r="B125" t="s">
        <v>88</v>
      </c>
      <c r="C125" s="74">
        <v>5451.9</v>
      </c>
      <c r="E125" s="32">
        <f>AverageHoursWorked!F127</f>
        <v>44988962176.706871</v>
      </c>
      <c r="F125" s="32">
        <f>AverageHoursWorked!D127</f>
        <v>138834802.5</v>
      </c>
      <c r="G125" s="43">
        <f t="shared" si="10"/>
        <v>121.18305771504843</v>
      </c>
      <c r="H125" s="43">
        <f t="shared" si="6"/>
        <v>66.606175249349633</v>
      </c>
      <c r="I125" s="43">
        <f t="shared" si="7"/>
        <v>112.87669736194161</v>
      </c>
      <c r="J125" s="43"/>
      <c r="K125" s="32">
        <f t="shared" si="11"/>
        <v>39268.972201692726</v>
      </c>
      <c r="L125" s="32">
        <f t="shared" si="8"/>
        <v>21583.512527617851</v>
      </c>
      <c r="M125" s="43">
        <f t="shared" si="9"/>
        <v>100.57611575786218</v>
      </c>
      <c r="O125" s="47"/>
    </row>
    <row r="126" spans="1:15">
      <c r="A126">
        <v>121</v>
      </c>
      <c r="B126" t="s">
        <v>89</v>
      </c>
      <c r="C126" s="74">
        <v>5450.8</v>
      </c>
      <c r="E126" s="32">
        <f>AverageHoursWorked!F128</f>
        <v>45315663713.447968</v>
      </c>
      <c r="F126" s="32">
        <f>AverageHoursWorked!D128</f>
        <v>139388543</v>
      </c>
      <c r="G126" s="43">
        <f t="shared" si="10"/>
        <v>120.28511894844894</v>
      </c>
      <c r="H126" s="43">
        <f t="shared" si="6"/>
        <v>65.783720110119319</v>
      </c>
      <c r="I126" s="43">
        <f t="shared" si="7"/>
        <v>111.48289236567621</v>
      </c>
      <c r="J126" s="43"/>
      <c r="K126" s="32">
        <f t="shared" si="11"/>
        <v>39105.079102519929</v>
      </c>
      <c r="L126" s="32">
        <f t="shared" si="8"/>
        <v>21386.499020437797</v>
      </c>
      <c r="M126" s="43">
        <f t="shared" si="9"/>
        <v>99.658060678613666</v>
      </c>
      <c r="O126" s="47"/>
    </row>
    <row r="127" spans="1:15">
      <c r="A127">
        <v>122</v>
      </c>
      <c r="B127" t="s">
        <v>90</v>
      </c>
      <c r="C127" s="74">
        <v>5469.4</v>
      </c>
      <c r="E127" s="32">
        <f>AverageHoursWorked!F129</f>
        <v>45699826166.219131</v>
      </c>
      <c r="F127" s="32">
        <f>AverageHoursWorked!D129</f>
        <v>139949174.91666701</v>
      </c>
      <c r="G127" s="43">
        <f t="shared" si="10"/>
        <v>119.68098040694359</v>
      </c>
      <c r="H127" s="43">
        <f t="shared" si="6"/>
        <v>65.127679406719338</v>
      </c>
      <c r="I127" s="43">
        <f t="shared" si="7"/>
        <v>110.37110794542431</v>
      </c>
      <c r="J127" s="43"/>
      <c r="K127" s="32">
        <f t="shared" si="11"/>
        <v>39081.3307992474</v>
      </c>
      <c r="L127" s="32">
        <f t="shared" si="8"/>
        <v>21267.175238929281</v>
      </c>
      <c r="M127" s="43">
        <f t="shared" si="9"/>
        <v>99.102028733103879</v>
      </c>
      <c r="O127" s="47"/>
    </row>
    <row r="128" spans="1:15">
      <c r="A128">
        <v>123</v>
      </c>
      <c r="B128" t="s">
        <v>91</v>
      </c>
      <c r="C128" s="74">
        <v>5684.6</v>
      </c>
      <c r="E128" s="32">
        <f>AverageHoursWorked!F130</f>
        <v>47251760077.687881</v>
      </c>
      <c r="F128" s="32">
        <f>AverageHoursWorked!D130</f>
        <v>140515806.83333299</v>
      </c>
      <c r="G128" s="43">
        <f t="shared" si="10"/>
        <v>120.304513327203</v>
      </c>
      <c r="H128" s="43">
        <f t="shared" si="6"/>
        <v>65.141285474881911</v>
      </c>
      <c r="I128" s="43">
        <f t="shared" si="7"/>
        <v>110.39416598820371</v>
      </c>
      <c r="J128" s="43"/>
      <c r="K128" s="32">
        <f t="shared" si="11"/>
        <v>40455.235094956639</v>
      </c>
      <c r="L128" s="32">
        <f t="shared" si="8"/>
        <v>21905.296363292317</v>
      </c>
      <c r="M128" s="43">
        <f t="shared" si="9"/>
        <v>102.0755829212533</v>
      </c>
      <c r="O128" s="47"/>
    </row>
    <row r="129" spans="1:15">
      <c r="A129">
        <v>124</v>
      </c>
      <c r="B129" t="s">
        <v>92</v>
      </c>
      <c r="C129" s="74">
        <v>5740.3</v>
      </c>
      <c r="E129" s="32">
        <f>AverageHoursWorked!F131</f>
        <v>47192435256.980438</v>
      </c>
      <c r="F129" s="32">
        <f>AverageHoursWorked!D131</f>
        <v>141096105.41666701</v>
      </c>
      <c r="G129" s="43">
        <f t="shared" si="10"/>
        <v>121.63602002613177</v>
      </c>
      <c r="H129" s="43">
        <f t="shared" si="6"/>
        <v>65.534583496790191</v>
      </c>
      <c r="I129" s="43">
        <f t="shared" si="7"/>
        <v>111.06068349391238</v>
      </c>
      <c r="J129" s="43"/>
      <c r="K129" s="32">
        <f t="shared" si="11"/>
        <v>40683.617616861062</v>
      </c>
      <c r="L129" s="32">
        <f t="shared" si="8"/>
        <v>21919.361839452438</v>
      </c>
      <c r="M129" s="43">
        <f t="shared" si="9"/>
        <v>102.14112605083704</v>
      </c>
      <c r="O129" s="47"/>
    </row>
    <row r="130" spans="1:15">
      <c r="A130">
        <v>125</v>
      </c>
      <c r="B130" t="s">
        <v>93</v>
      </c>
      <c r="C130" s="74">
        <v>5816.2</v>
      </c>
      <c r="E130" s="32">
        <f>AverageHoursWorked!F132</f>
        <v>47613440933.157692</v>
      </c>
      <c r="F130" s="32">
        <f>AverageHoursWorked!D132</f>
        <v>141684404</v>
      </c>
      <c r="G130" s="43">
        <f t="shared" si="10"/>
        <v>122.15458252985947</v>
      </c>
      <c r="H130" s="43">
        <f t="shared" si="6"/>
        <v>65.486539893509331</v>
      </c>
      <c r="I130" s="43">
        <f t="shared" si="7"/>
        <v>110.97926456770308</v>
      </c>
      <c r="J130" s="43"/>
      <c r="K130" s="32">
        <f t="shared" si="11"/>
        <v>41050.389709794734</v>
      </c>
      <c r="L130" s="32">
        <f t="shared" si="8"/>
        <v>22006.935210289492</v>
      </c>
      <c r="M130" s="43">
        <f t="shared" si="9"/>
        <v>102.54920557317352</v>
      </c>
      <c r="O130" s="47"/>
    </row>
    <row r="131" spans="1:15">
      <c r="A131">
        <v>126</v>
      </c>
      <c r="B131" t="s">
        <v>94</v>
      </c>
      <c r="C131" s="74">
        <v>5825.9</v>
      </c>
      <c r="E131" s="32">
        <f>AverageHoursWorked!F133</f>
        <v>47839097795.054306</v>
      </c>
      <c r="F131" s="32">
        <f>AverageHoursWorked!D133</f>
        <v>142277343.16666701</v>
      </c>
      <c r="G131" s="43">
        <f t="shared" si="10"/>
        <v>121.78114279994411</v>
      </c>
      <c r="H131" s="43">
        <f t="shared" si="6"/>
        <v>64.961532815993976</v>
      </c>
      <c r="I131" s="43">
        <f t="shared" si="7"/>
        <v>110.08954128334206</v>
      </c>
      <c r="J131" s="43"/>
      <c r="K131" s="32">
        <f t="shared" si="11"/>
        <v>40947.489391725598</v>
      </c>
      <c r="L131" s="32">
        <f t="shared" si="8"/>
        <v>21842.558007711261</v>
      </c>
      <c r="M131" s="43">
        <f t="shared" si="9"/>
        <v>101.78323105751916</v>
      </c>
      <c r="O131" s="47"/>
    </row>
    <row r="132" spans="1:15">
      <c r="A132">
        <v>127</v>
      </c>
      <c r="B132" t="s">
        <v>95</v>
      </c>
      <c r="C132" s="74">
        <v>5831.4</v>
      </c>
      <c r="E132" s="32">
        <f>AverageHoursWorked!F134</f>
        <v>47561953777.22892</v>
      </c>
      <c r="F132" s="32">
        <f>AverageHoursWorked!D134</f>
        <v>142813615.66666701</v>
      </c>
      <c r="G132" s="43">
        <f t="shared" si="10"/>
        <v>122.60640148033364</v>
      </c>
      <c r="H132" s="43">
        <f t="shared" si="6"/>
        <v>65.076367481856295</v>
      </c>
      <c r="I132" s="43">
        <f t="shared" si="7"/>
        <v>110.28415023328813</v>
      </c>
      <c r="J132" s="43"/>
      <c r="K132" s="32">
        <f t="shared" si="11"/>
        <v>40832.241189178581</v>
      </c>
      <c r="L132" s="32">
        <f t="shared" si="8"/>
        <v>21672.717742727305</v>
      </c>
      <c r="M132" s="43">
        <f t="shared" si="9"/>
        <v>100.99179944371141</v>
      </c>
      <c r="O132" s="47"/>
    </row>
    <row r="133" spans="1:15">
      <c r="A133">
        <v>128</v>
      </c>
      <c r="B133" t="s">
        <v>96</v>
      </c>
      <c r="C133" s="74">
        <v>5873.3</v>
      </c>
      <c r="E133" s="32">
        <f>AverageHoursWorked!F135</f>
        <v>48510752546.259201</v>
      </c>
      <c r="F133" s="32">
        <f>AverageHoursWorked!D135</f>
        <v>143396221.5</v>
      </c>
      <c r="G133" s="43">
        <f t="shared" si="10"/>
        <v>121.07212714128275</v>
      </c>
      <c r="H133" s="43">
        <f t="shared" ref="H133:H196" si="12">G133/1.005^(A133)</f>
        <v>63.942302075592458</v>
      </c>
      <c r="I133" s="43">
        <f t="shared" ref="I133:I196" si="13">H133/$H$171*100</f>
        <v>108.36226300327876</v>
      </c>
      <c r="J133" s="43"/>
      <c r="K133" s="32">
        <f t="shared" si="11"/>
        <v>40958.540877592095</v>
      </c>
      <c r="L133" s="32">
        <f t="shared" ref="L133:L196" si="14">K133/$J$1^A133</f>
        <v>21631.596431062324</v>
      </c>
      <c r="M133" s="43">
        <f t="shared" ref="M133:M196" si="15">L133/$L$171*100</f>
        <v>100.80017994726292</v>
      </c>
      <c r="O133" s="47"/>
    </row>
    <row r="134" spans="1:15">
      <c r="A134">
        <v>129</v>
      </c>
      <c r="B134" t="s">
        <v>97</v>
      </c>
      <c r="C134" s="74">
        <v>5889.5</v>
      </c>
      <c r="E134" s="32">
        <f>AverageHoursWorked!F136</f>
        <v>48650564031.720535</v>
      </c>
      <c r="F134" s="32">
        <f>AverageHoursWorked!D136</f>
        <v>144064827.33333299</v>
      </c>
      <c r="G134" s="43">
        <f t="shared" ref="G134:G197" si="16">C134*10^9/E134</f>
        <v>121.05717820989705</v>
      </c>
      <c r="H134" s="43">
        <f t="shared" si="12"/>
        <v>63.616325410195827</v>
      </c>
      <c r="I134" s="43">
        <f t="shared" si="13"/>
        <v>107.80983420415792</v>
      </c>
      <c r="J134" s="43"/>
      <c r="K134" s="32">
        <f t="shared" ref="K134:K197" si="17">C134*10^9/F134</f>
        <v>40880.901390129366</v>
      </c>
      <c r="L134" s="32">
        <f t="shared" si="14"/>
        <v>21483.176498524863</v>
      </c>
      <c r="M134" s="43">
        <f t="shared" si="15"/>
        <v>100.10856405311404</v>
      </c>
      <c r="O134" s="47"/>
    </row>
    <row r="135" spans="1:15">
      <c r="A135">
        <v>130</v>
      </c>
      <c r="B135" t="s">
        <v>98</v>
      </c>
      <c r="C135" s="74">
        <v>5908.5</v>
      </c>
      <c r="E135" s="32">
        <f>AverageHoursWorked!F137</f>
        <v>48343560012.794556</v>
      </c>
      <c r="F135" s="32">
        <f>AverageHoursWorked!D137</f>
        <v>144647327</v>
      </c>
      <c r="G135" s="43">
        <f t="shared" si="16"/>
        <v>122.21896770606597</v>
      </c>
      <c r="H135" s="43">
        <f t="shared" si="12"/>
        <v>63.907316676046335</v>
      </c>
      <c r="I135" s="43">
        <f t="shared" si="13"/>
        <v>108.30297366048329</v>
      </c>
      <c r="J135" s="43"/>
      <c r="K135" s="32">
        <f t="shared" si="17"/>
        <v>40847.626586283201</v>
      </c>
      <c r="L135" s="32">
        <f t="shared" si="14"/>
        <v>21358.89589570578</v>
      </c>
      <c r="M135" s="43">
        <f t="shared" si="15"/>
        <v>99.529434021355087</v>
      </c>
      <c r="O135" s="47"/>
    </row>
    <row r="136" spans="1:15">
      <c r="A136">
        <v>131</v>
      </c>
      <c r="B136" t="s">
        <v>99</v>
      </c>
      <c r="C136" s="74">
        <v>5787.4</v>
      </c>
      <c r="E136" s="32">
        <f>AverageHoursWorked!F138</f>
        <v>47680752122.139198</v>
      </c>
      <c r="F136" s="32">
        <f>AverageHoursWorked!D138</f>
        <v>145181160</v>
      </c>
      <c r="G136" s="43">
        <f t="shared" si="16"/>
        <v>121.37811889323754</v>
      </c>
      <c r="H136" s="43">
        <f t="shared" si="12"/>
        <v>63.151884163834843</v>
      </c>
      <c r="I136" s="43">
        <f t="shared" si="13"/>
        <v>107.02275111746764</v>
      </c>
      <c r="J136" s="43"/>
      <c r="K136" s="32">
        <f t="shared" si="17"/>
        <v>39863.299067179243</v>
      </c>
      <c r="L136" s="32">
        <f t="shared" si="14"/>
        <v>20740.496458781963</v>
      </c>
      <c r="M136" s="43">
        <f t="shared" si="15"/>
        <v>96.647780107375084</v>
      </c>
      <c r="O136" s="47"/>
    </row>
    <row r="137" spans="1:15">
      <c r="A137">
        <v>132</v>
      </c>
      <c r="B137" t="s">
        <v>100</v>
      </c>
      <c r="C137" s="74">
        <v>5776.6</v>
      </c>
      <c r="E137" s="32">
        <f>AverageHoursWorked!F139</f>
        <v>47434968088.183128</v>
      </c>
      <c r="F137" s="32">
        <f>AverageHoursWorked!D139</f>
        <v>145734993</v>
      </c>
      <c r="G137" s="43">
        <f t="shared" si="16"/>
        <v>121.77935883209861</v>
      </c>
      <c r="H137" s="43">
        <f t="shared" si="12"/>
        <v>63.045418406808373</v>
      </c>
      <c r="I137" s="43">
        <f t="shared" si="13"/>
        <v>106.84232485833631</v>
      </c>
      <c r="J137" s="43"/>
      <c r="K137" s="32">
        <f t="shared" si="17"/>
        <v>39637.700466352646</v>
      </c>
      <c r="L137" s="32">
        <f t="shared" si="14"/>
        <v>20520.51706094437</v>
      </c>
      <c r="M137" s="43">
        <f t="shared" si="15"/>
        <v>95.622707225797157</v>
      </c>
      <c r="O137" s="47"/>
    </row>
    <row r="138" spans="1:15">
      <c r="A138">
        <v>133</v>
      </c>
      <c r="B138" t="s">
        <v>101</v>
      </c>
      <c r="C138" s="74">
        <v>5883.5</v>
      </c>
      <c r="E138" s="32">
        <f>AverageHoursWorked!F140</f>
        <v>48004979472.045792</v>
      </c>
      <c r="F138" s="32">
        <f>AverageHoursWorked!D140</f>
        <v>146185826</v>
      </c>
      <c r="G138" s="43">
        <f t="shared" si="16"/>
        <v>122.56020239371362</v>
      </c>
      <c r="H138" s="43">
        <f t="shared" si="12"/>
        <v>63.133992721740796</v>
      </c>
      <c r="I138" s="43">
        <f t="shared" si="13"/>
        <v>106.99243070217494</v>
      </c>
      <c r="J138" s="43"/>
      <c r="K138" s="32">
        <f t="shared" si="17"/>
        <v>40246.719952179221</v>
      </c>
      <c r="L138" s="32">
        <f t="shared" si="14"/>
        <v>20732.146936020017</v>
      </c>
      <c r="M138" s="43">
        <f t="shared" si="15"/>
        <v>96.608872512202424</v>
      </c>
      <c r="O138" s="47"/>
    </row>
    <row r="139" spans="1:15">
      <c r="A139">
        <v>134</v>
      </c>
      <c r="B139" t="s">
        <v>102</v>
      </c>
      <c r="C139" s="74">
        <v>6005.7</v>
      </c>
      <c r="E139" s="32">
        <f>AverageHoursWorked!F141</f>
        <v>48579218945.231041</v>
      </c>
      <c r="F139" s="32">
        <f>AverageHoursWorked!D141</f>
        <v>146683843.75</v>
      </c>
      <c r="G139" s="43">
        <f t="shared" si="16"/>
        <v>123.62693617554697</v>
      </c>
      <c r="H139" s="43">
        <f t="shared" si="12"/>
        <v>63.366662116790081</v>
      </c>
      <c r="I139" s="43">
        <f t="shared" si="13"/>
        <v>107.38673277389796</v>
      </c>
      <c r="J139" s="43"/>
      <c r="K139" s="32">
        <f t="shared" si="17"/>
        <v>40943.159426854058</v>
      </c>
      <c r="L139" s="32">
        <f t="shared" si="14"/>
        <v>20985.971420591592</v>
      </c>
      <c r="M139" s="43">
        <f t="shared" si="15"/>
        <v>97.791658711148699</v>
      </c>
      <c r="O139" s="47"/>
    </row>
    <row r="140" spans="1:15">
      <c r="A140">
        <v>135</v>
      </c>
      <c r="B140" t="s">
        <v>103</v>
      </c>
      <c r="C140" s="74">
        <v>5957.8</v>
      </c>
      <c r="E140" s="32">
        <f>AverageHoursWorked!F142</f>
        <v>48058051243.869003</v>
      </c>
      <c r="F140" s="32">
        <f>AverageHoursWorked!D142</f>
        <v>147137194.83333299</v>
      </c>
      <c r="G140" s="43">
        <f t="shared" si="16"/>
        <v>123.97090281017304</v>
      </c>
      <c r="H140" s="43">
        <f t="shared" si="12"/>
        <v>63.226832714864557</v>
      </c>
      <c r="I140" s="43">
        <f t="shared" si="13"/>
        <v>107.14976554038904</v>
      </c>
      <c r="J140" s="43"/>
      <c r="K140" s="32">
        <f t="shared" si="17"/>
        <v>40491.461093495709</v>
      </c>
      <c r="L140" s="32">
        <f t="shared" si="14"/>
        <v>20651.191359468059</v>
      </c>
      <c r="M140" s="43">
        <f t="shared" si="15"/>
        <v>96.231630975260018</v>
      </c>
      <c r="O140" s="47"/>
    </row>
    <row r="141" spans="1:15">
      <c r="A141">
        <v>136</v>
      </c>
      <c r="B141" t="s">
        <v>104</v>
      </c>
      <c r="C141" s="74">
        <v>6030.2</v>
      </c>
      <c r="E141" s="32">
        <f>AverageHoursWorked!F143</f>
        <v>48500933082.898994</v>
      </c>
      <c r="F141" s="32">
        <f>AverageHoursWorked!D143</f>
        <v>147573879.25</v>
      </c>
      <c r="G141" s="43">
        <f t="shared" si="16"/>
        <v>124.33162862440261</v>
      </c>
      <c r="H141" s="43">
        <f t="shared" si="12"/>
        <v>63.095331090610159</v>
      </c>
      <c r="I141" s="43">
        <f t="shared" si="13"/>
        <v>106.92691129319651</v>
      </c>
      <c r="J141" s="43"/>
      <c r="K141" s="32">
        <f t="shared" si="17"/>
        <v>40862.244935531162</v>
      </c>
      <c r="L141" s="32">
        <f t="shared" si="14"/>
        <v>20736.613055247304</v>
      </c>
      <c r="M141" s="43">
        <f t="shared" si="15"/>
        <v>96.629683996144962</v>
      </c>
      <c r="O141" s="47"/>
    </row>
    <row r="142" spans="1:15">
      <c r="A142">
        <v>137</v>
      </c>
      <c r="B142" t="s">
        <v>105</v>
      </c>
      <c r="C142" s="74">
        <v>5955.1</v>
      </c>
      <c r="E142" s="32">
        <f>AverageHoursWorked!F144</f>
        <v>48052793727.523224</v>
      </c>
      <c r="F142" s="32">
        <f>AverageHoursWorked!D144</f>
        <v>148008230.33333299</v>
      </c>
      <c r="G142" s="43">
        <f t="shared" si="16"/>
        <v>123.92827842159558</v>
      </c>
      <c r="H142" s="43">
        <f t="shared" si="12"/>
        <v>62.577751740517868</v>
      </c>
      <c r="I142" s="43">
        <f t="shared" si="13"/>
        <v>106.04977569064246</v>
      </c>
      <c r="J142" s="43"/>
      <c r="K142" s="32">
        <f t="shared" si="17"/>
        <v>40234.924683501536</v>
      </c>
      <c r="L142" s="32">
        <f t="shared" si="14"/>
        <v>20316.67961671485</v>
      </c>
      <c r="M142" s="43">
        <f t="shared" si="15"/>
        <v>94.672853565027978</v>
      </c>
      <c r="O142" s="47"/>
    </row>
    <row r="143" spans="1:15">
      <c r="A143">
        <v>138</v>
      </c>
      <c r="B143" t="s">
        <v>106</v>
      </c>
      <c r="C143" s="74">
        <v>5857.3</v>
      </c>
      <c r="E143" s="32">
        <f>AverageHoursWorked!F145</f>
        <v>47290538559.115341</v>
      </c>
      <c r="F143" s="32">
        <f>AverageHoursWorked!D145</f>
        <v>148399992.41666701</v>
      </c>
      <c r="G143" s="43">
        <f t="shared" si="16"/>
        <v>123.85775629681415</v>
      </c>
      <c r="H143" s="43">
        <f t="shared" si="12"/>
        <v>62.230986565436119</v>
      </c>
      <c r="I143" s="43">
        <f t="shared" si="13"/>
        <v>105.46211685004954</v>
      </c>
      <c r="J143" s="43"/>
      <c r="K143" s="32">
        <f t="shared" si="17"/>
        <v>39469.678566790535</v>
      </c>
      <c r="L143" s="32">
        <f t="shared" si="14"/>
        <v>19831.111995488351</v>
      </c>
      <c r="M143" s="43">
        <f t="shared" si="15"/>
        <v>92.410177125395833</v>
      </c>
      <c r="O143" s="47"/>
    </row>
    <row r="144" spans="1:15">
      <c r="A144">
        <v>139</v>
      </c>
      <c r="B144" t="s">
        <v>107</v>
      </c>
      <c r="C144" s="74">
        <v>5889.1</v>
      </c>
      <c r="E144" s="32">
        <f>AverageHoursWorked!F146</f>
        <v>47737192423.033897</v>
      </c>
      <c r="F144" s="32">
        <f>AverageHoursWorked!D146</f>
        <v>148795087.83333299</v>
      </c>
      <c r="G144" s="43">
        <f t="shared" si="16"/>
        <v>123.36502632606485</v>
      </c>
      <c r="H144" s="43">
        <f t="shared" si="12"/>
        <v>61.675044512126462</v>
      </c>
      <c r="I144" s="43">
        <f t="shared" si="13"/>
        <v>104.51996842811589</v>
      </c>
      <c r="J144" s="43"/>
      <c r="K144" s="32">
        <f t="shared" si="17"/>
        <v>39578.59150966358</v>
      </c>
      <c r="L144" s="32">
        <f t="shared" si="14"/>
        <v>19786.899624484813</v>
      </c>
      <c r="M144" s="43">
        <f t="shared" si="15"/>
        <v>92.204153729607427</v>
      </c>
      <c r="O144" s="47"/>
    </row>
    <row r="145" spans="1:15">
      <c r="A145">
        <v>140</v>
      </c>
      <c r="B145" t="s">
        <v>108</v>
      </c>
      <c r="C145" s="74">
        <v>5866.4</v>
      </c>
      <c r="E145" s="32">
        <f>AverageHoursWorked!F147</f>
        <v>47373372435.754631</v>
      </c>
      <c r="F145" s="32">
        <f>AverageHoursWorked!D147</f>
        <v>149171183.25</v>
      </c>
      <c r="G145" s="43">
        <f t="shared" si="16"/>
        <v>123.83327802882758</v>
      </c>
      <c r="H145" s="43">
        <f t="shared" si="12"/>
        <v>61.601136333381021</v>
      </c>
      <c r="I145" s="43">
        <f t="shared" si="13"/>
        <v>104.39471711179888</v>
      </c>
      <c r="J145" s="43"/>
      <c r="K145" s="32">
        <f t="shared" si="17"/>
        <v>39326.630467014147</v>
      </c>
      <c r="L145" s="32">
        <f t="shared" si="14"/>
        <v>19563.11876333498</v>
      </c>
      <c r="M145" s="43">
        <f t="shared" si="15"/>
        <v>91.161366566646805</v>
      </c>
      <c r="O145" s="47"/>
    </row>
    <row r="146" spans="1:15">
      <c r="A146">
        <v>141</v>
      </c>
      <c r="B146" t="s">
        <v>109</v>
      </c>
      <c r="C146" s="74">
        <v>5871</v>
      </c>
      <c r="E146" s="32">
        <f>AverageHoursWorked!F148</f>
        <v>47220649340.12146</v>
      </c>
      <c r="F146" s="32">
        <f>AverageHoursWorked!D148</f>
        <v>149564612</v>
      </c>
      <c r="G146" s="43">
        <f t="shared" si="16"/>
        <v>124.33120005852292</v>
      </c>
      <c r="H146" s="43">
        <f t="shared" si="12"/>
        <v>61.541123125825898</v>
      </c>
      <c r="I146" s="43">
        <f t="shared" si="13"/>
        <v>104.29301343880522</v>
      </c>
      <c r="J146" s="43"/>
      <c r="K146" s="32">
        <f t="shared" si="17"/>
        <v>39253.937956927941</v>
      </c>
      <c r="L146" s="32">
        <f t="shared" si="14"/>
        <v>19429.808671063609</v>
      </c>
      <c r="M146" s="43">
        <f t="shared" si="15"/>
        <v>90.540160391107946</v>
      </c>
      <c r="O146" s="47"/>
    </row>
    <row r="147" spans="1:15">
      <c r="A147">
        <v>142</v>
      </c>
      <c r="B147" t="s">
        <v>110</v>
      </c>
      <c r="C147" s="74">
        <v>5944</v>
      </c>
      <c r="E147" s="32">
        <f>AverageHoursWorked!F149</f>
        <v>47482352343.502518</v>
      </c>
      <c r="F147" s="32">
        <f>AverageHoursWorked!D149</f>
        <v>149917962.91666701</v>
      </c>
      <c r="G147" s="43">
        <f t="shared" si="16"/>
        <v>125.18335142705659</v>
      </c>
      <c r="H147" s="43">
        <f t="shared" si="12"/>
        <v>61.654645491654648</v>
      </c>
      <c r="I147" s="43">
        <f t="shared" si="13"/>
        <v>104.4853984494066</v>
      </c>
      <c r="J147" s="43"/>
      <c r="K147" s="32">
        <f t="shared" si="17"/>
        <v>39648.35090044557</v>
      </c>
      <c r="L147" s="32">
        <f t="shared" si="14"/>
        <v>19527.397143701597</v>
      </c>
      <c r="M147" s="43">
        <f t="shared" si="15"/>
        <v>90.994908871370924</v>
      </c>
      <c r="O147" s="47"/>
    </row>
    <row r="148" spans="1:15">
      <c r="A148">
        <v>143</v>
      </c>
      <c r="B148" t="s">
        <v>111</v>
      </c>
      <c r="C148" s="74">
        <v>6077.6</v>
      </c>
      <c r="E148" s="32">
        <f>AverageHoursWorked!F150</f>
        <v>48111181430.241692</v>
      </c>
      <c r="F148" s="32">
        <f>AverageHoursWorked!D150</f>
        <v>150262313.83333299</v>
      </c>
      <c r="G148" s="43">
        <f t="shared" si="16"/>
        <v>126.32406478756198</v>
      </c>
      <c r="H148" s="43">
        <f t="shared" si="12"/>
        <v>61.906928988245895</v>
      </c>
      <c r="I148" s="43">
        <f t="shared" si="13"/>
        <v>104.91294030701268</v>
      </c>
      <c r="J148" s="43"/>
      <c r="K148" s="32">
        <f t="shared" si="17"/>
        <v>40446.601978598002</v>
      </c>
      <c r="L148" s="32">
        <f t="shared" si="14"/>
        <v>19821.440362259877</v>
      </c>
      <c r="M148" s="43">
        <f t="shared" si="15"/>
        <v>92.365108682439214</v>
      </c>
      <c r="O148" s="47"/>
    </row>
    <row r="149" spans="1:15">
      <c r="A149">
        <v>144</v>
      </c>
      <c r="B149" t="s">
        <v>112</v>
      </c>
      <c r="C149" s="74">
        <v>6197.5</v>
      </c>
      <c r="E149" s="32">
        <f>AverageHoursWorked!F151</f>
        <v>48919147844.613144</v>
      </c>
      <c r="F149" s="32">
        <f>AverageHoursWorked!D151</f>
        <v>150616664.75</v>
      </c>
      <c r="G149" s="43">
        <f t="shared" si="16"/>
        <v>126.68863365498002</v>
      </c>
      <c r="H149" s="43">
        <f t="shared" si="12"/>
        <v>61.776707678814532</v>
      </c>
      <c r="I149" s="43">
        <f t="shared" si="13"/>
        <v>104.69225579420689</v>
      </c>
      <c r="J149" s="43"/>
      <c r="K149" s="32">
        <f t="shared" si="17"/>
        <v>41147.505226509144</v>
      </c>
      <c r="L149" s="32">
        <f t="shared" si="14"/>
        <v>20064.605077462893</v>
      </c>
      <c r="M149" s="43">
        <f t="shared" si="15"/>
        <v>93.498221863771107</v>
      </c>
      <c r="O149" s="47"/>
    </row>
    <row r="150" spans="1:15">
      <c r="A150">
        <v>145</v>
      </c>
      <c r="B150" t="s">
        <v>113</v>
      </c>
      <c r="C150" s="74">
        <v>6325.6</v>
      </c>
      <c r="E150" s="32">
        <f>AverageHoursWorked!F152</f>
        <v>49633912193.763695</v>
      </c>
      <c r="F150" s="32">
        <f>AverageHoursWorked!D152</f>
        <v>150966682.33333299</v>
      </c>
      <c r="G150" s="43">
        <f t="shared" si="16"/>
        <v>127.4451221033265</v>
      </c>
      <c r="H150" s="43">
        <f t="shared" si="12"/>
        <v>61.836409283500032</v>
      </c>
      <c r="I150" s="43">
        <f t="shared" si="13"/>
        <v>104.79343139750313</v>
      </c>
      <c r="J150" s="43"/>
      <c r="K150" s="32">
        <f t="shared" si="17"/>
        <v>41900.635969684598</v>
      </c>
      <c r="L150" s="32">
        <f t="shared" si="14"/>
        <v>20330.200421164111</v>
      </c>
      <c r="M150" s="43">
        <f t="shared" si="15"/>
        <v>94.735858601473652</v>
      </c>
      <c r="O150" s="47"/>
    </row>
    <row r="151" spans="1:15">
      <c r="A151">
        <v>146</v>
      </c>
      <c r="B151" t="s">
        <v>114</v>
      </c>
      <c r="C151" s="74">
        <v>6448.3</v>
      </c>
      <c r="E151" s="32">
        <f>AverageHoursWorked!F153</f>
        <v>50427723012.341766</v>
      </c>
      <c r="F151" s="32">
        <f>AverageHoursWorked!D153</f>
        <v>151576051</v>
      </c>
      <c r="G151" s="43">
        <f t="shared" si="16"/>
        <v>127.8721230070577</v>
      </c>
      <c r="H151" s="43">
        <f t="shared" si="12"/>
        <v>61.734915664415787</v>
      </c>
      <c r="I151" s="43">
        <f t="shared" si="13"/>
        <v>104.62143136173087</v>
      </c>
      <c r="J151" s="43"/>
      <c r="K151" s="32">
        <f t="shared" si="17"/>
        <v>42541.680941404127</v>
      </c>
      <c r="L151" s="32">
        <f t="shared" si="14"/>
        <v>20538.542908176427</v>
      </c>
      <c r="M151" s="43">
        <f t="shared" si="15"/>
        <v>95.706705124448959</v>
      </c>
      <c r="O151" s="47"/>
    </row>
    <row r="152" spans="1:15">
      <c r="A152">
        <v>147</v>
      </c>
      <c r="B152" t="s">
        <v>115</v>
      </c>
      <c r="C152" s="74">
        <v>6559.6</v>
      </c>
      <c r="E152" s="32">
        <f>AverageHoursWorked!F154</f>
        <v>51347125121.280762</v>
      </c>
      <c r="F152" s="32">
        <f>AverageHoursWorked!D154</f>
        <v>151905419.66666701</v>
      </c>
      <c r="G152" s="43">
        <f t="shared" si="16"/>
        <v>127.75009281447348</v>
      </c>
      <c r="H152" s="43">
        <f t="shared" si="12"/>
        <v>61.369155376142452</v>
      </c>
      <c r="I152" s="43">
        <f t="shared" si="13"/>
        <v>104.0015817274907</v>
      </c>
      <c r="J152" s="43"/>
      <c r="K152" s="32">
        <f t="shared" si="17"/>
        <v>43182.132766520306</v>
      </c>
      <c r="L152" s="32">
        <f t="shared" si="14"/>
        <v>20744.024186897175</v>
      </c>
      <c r="M152" s="43">
        <f t="shared" si="15"/>
        <v>96.66421882145481</v>
      </c>
      <c r="O152" s="47"/>
    </row>
    <row r="153" spans="1:15">
      <c r="A153">
        <v>148</v>
      </c>
      <c r="B153" t="s">
        <v>116</v>
      </c>
      <c r="C153" s="74">
        <v>6623.3</v>
      </c>
      <c r="E153" s="32">
        <f>AverageHoursWorked!F155</f>
        <v>51544536835.227844</v>
      </c>
      <c r="F153" s="32">
        <f>AverageHoursWorked!D155</f>
        <v>152236121.66666701</v>
      </c>
      <c r="G153" s="43">
        <f t="shared" si="16"/>
        <v>128.49664400269361</v>
      </c>
      <c r="H153" s="43">
        <f t="shared" si="12"/>
        <v>61.420683524702312</v>
      </c>
      <c r="I153" s="43">
        <f t="shared" si="13"/>
        <v>104.08890587136833</v>
      </c>
      <c r="J153" s="43"/>
      <c r="K153" s="32">
        <f t="shared" si="17"/>
        <v>43506.757315469695</v>
      </c>
      <c r="L153" s="32">
        <f t="shared" si="14"/>
        <v>20795.988821338207</v>
      </c>
      <c r="M153" s="43">
        <f t="shared" si="15"/>
        <v>96.906366668436092</v>
      </c>
      <c r="O153" s="47"/>
    </row>
    <row r="154" spans="1:15">
      <c r="A154">
        <v>149</v>
      </c>
      <c r="B154" t="s">
        <v>117</v>
      </c>
      <c r="C154" s="74">
        <v>6677.3</v>
      </c>
      <c r="E154" s="32">
        <f>AverageHoursWorked!F156</f>
        <v>51739064795.098465</v>
      </c>
      <c r="F154" s="32">
        <f>AverageHoursWorked!D156</f>
        <v>152611823.66666701</v>
      </c>
      <c r="G154" s="43">
        <f t="shared" si="16"/>
        <v>129.0572225540609</v>
      </c>
      <c r="H154" s="43">
        <f t="shared" si="12"/>
        <v>61.381728323127852</v>
      </c>
      <c r="I154" s="43">
        <f t="shared" si="13"/>
        <v>104.02288895203115</v>
      </c>
      <c r="J154" s="43"/>
      <c r="K154" s="32">
        <f t="shared" si="17"/>
        <v>43753.490650793101</v>
      </c>
      <c r="L154" s="32">
        <f t="shared" si="14"/>
        <v>20809.876604856392</v>
      </c>
      <c r="M154" s="43">
        <f t="shared" si="15"/>
        <v>96.971081775439998</v>
      </c>
      <c r="O154" s="47"/>
    </row>
    <row r="155" spans="1:15">
      <c r="A155">
        <v>150</v>
      </c>
      <c r="B155" t="s">
        <v>118</v>
      </c>
      <c r="C155" s="74">
        <v>6740.3</v>
      </c>
      <c r="E155" s="32">
        <f>AverageHoursWorked!F157</f>
        <v>52094565751.348907</v>
      </c>
      <c r="F155" s="32">
        <f>AverageHoursWorked!D157</f>
        <v>152872709.08333299</v>
      </c>
      <c r="G155" s="43">
        <f t="shared" si="16"/>
        <v>129.38585633234635</v>
      </c>
      <c r="H155" s="43">
        <f t="shared" si="12"/>
        <v>61.231872566535202</v>
      </c>
      <c r="I155" s="43">
        <f t="shared" si="13"/>
        <v>103.76893017386189</v>
      </c>
      <c r="J155" s="43"/>
      <c r="K155" s="32">
        <f t="shared" si="17"/>
        <v>44090.930555340463</v>
      </c>
      <c r="L155" s="32">
        <f t="shared" si="14"/>
        <v>20866.038357158675</v>
      </c>
      <c r="M155" s="43">
        <f t="shared" si="15"/>
        <v>97.232787598043771</v>
      </c>
      <c r="O155" s="47"/>
    </row>
    <row r="156" spans="1:15">
      <c r="A156">
        <v>151</v>
      </c>
      <c r="B156" t="s">
        <v>119</v>
      </c>
      <c r="C156" s="74">
        <v>6797.3</v>
      </c>
      <c r="E156" s="32">
        <f>AverageHoursWorked!F158</f>
        <v>52313036146.444847</v>
      </c>
      <c r="F156" s="32">
        <f>AverageHoursWorked!D158</f>
        <v>153181261.16666701</v>
      </c>
      <c r="G156" s="43">
        <f t="shared" si="16"/>
        <v>129.93510797139882</v>
      </c>
      <c r="H156" s="43">
        <f t="shared" si="12"/>
        <v>61.185876589931247</v>
      </c>
      <c r="I156" s="43">
        <f t="shared" si="13"/>
        <v>103.69098133636214</v>
      </c>
      <c r="J156" s="43"/>
      <c r="K156" s="32">
        <f t="shared" si="17"/>
        <v>44374.226639930064</v>
      </c>
      <c r="L156" s="32">
        <f t="shared" si="14"/>
        <v>20895.630113779873</v>
      </c>
      <c r="M156" s="43">
        <f t="shared" si="15"/>
        <v>97.370680998647757</v>
      </c>
      <c r="O156" s="47"/>
    </row>
    <row r="157" spans="1:15">
      <c r="A157">
        <v>152</v>
      </c>
      <c r="B157" t="s">
        <v>120</v>
      </c>
      <c r="C157" s="74">
        <v>6903.5</v>
      </c>
      <c r="E157" s="32">
        <f>AverageHoursWorked!F159</f>
        <v>52645108687.724686</v>
      </c>
      <c r="F157" s="32">
        <f>AverageHoursWorked!D159</f>
        <v>153491479.91666701</v>
      </c>
      <c r="G157" s="43">
        <f t="shared" si="16"/>
        <v>131.13279034049552</v>
      </c>
      <c r="H157" s="43">
        <f t="shared" si="12"/>
        <v>61.442646768835054</v>
      </c>
      <c r="I157" s="43">
        <f t="shared" si="13"/>
        <v>104.1261267214138</v>
      </c>
      <c r="J157" s="43"/>
      <c r="K157" s="32">
        <f t="shared" si="17"/>
        <v>44976.437804547983</v>
      </c>
      <c r="L157" s="32">
        <f t="shared" si="14"/>
        <v>21073.839531438116</v>
      </c>
      <c r="M157" s="43">
        <f t="shared" si="15"/>
        <v>98.201111680243343</v>
      </c>
      <c r="O157" s="47"/>
    </row>
    <row r="158" spans="1:15">
      <c r="A158">
        <v>153</v>
      </c>
      <c r="B158" t="s">
        <v>121</v>
      </c>
      <c r="C158" s="74">
        <v>6955.9</v>
      </c>
      <c r="E158" s="32">
        <f>AverageHoursWorked!F160</f>
        <v>53208005667.604576</v>
      </c>
      <c r="F158" s="32">
        <f>AverageHoursWorked!D160</f>
        <v>153871698.66666701</v>
      </c>
      <c r="G158" s="43">
        <f t="shared" si="16"/>
        <v>130.73032737693953</v>
      </c>
      <c r="H158" s="43">
        <f t="shared" si="12"/>
        <v>60.949324962763384</v>
      </c>
      <c r="I158" s="43">
        <f t="shared" si="13"/>
        <v>103.29010009178769</v>
      </c>
      <c r="J158" s="43"/>
      <c r="K158" s="32">
        <f t="shared" si="17"/>
        <v>45205.843961394086</v>
      </c>
      <c r="L158" s="32">
        <f t="shared" si="14"/>
        <v>21075.948703735936</v>
      </c>
      <c r="M158" s="43">
        <f t="shared" si="15"/>
        <v>98.21094012484464</v>
      </c>
      <c r="O158" s="47"/>
    </row>
    <row r="159" spans="1:15">
      <c r="A159">
        <v>154</v>
      </c>
      <c r="B159" t="s">
        <v>122</v>
      </c>
      <c r="C159" s="74">
        <v>7022.8</v>
      </c>
      <c r="E159" s="32">
        <f>AverageHoursWorked!F161</f>
        <v>53379452984.14167</v>
      </c>
      <c r="F159" s="32">
        <f>AverageHoursWorked!D161</f>
        <v>154724885.33333299</v>
      </c>
      <c r="G159" s="43">
        <f t="shared" si="16"/>
        <v>131.56373112490272</v>
      </c>
      <c r="H159" s="43">
        <f t="shared" si="12"/>
        <v>61.03271237356568</v>
      </c>
      <c r="I159" s="43">
        <f t="shared" si="13"/>
        <v>103.43141575054892</v>
      </c>
      <c r="J159" s="43"/>
      <c r="K159" s="32">
        <f t="shared" si="17"/>
        <v>45388.949456128961</v>
      </c>
      <c r="L159" s="32">
        <f t="shared" si="14"/>
        <v>21056.036290611682</v>
      </c>
      <c r="M159" s="43">
        <f t="shared" si="15"/>
        <v>98.118151095957856</v>
      </c>
      <c r="O159" s="47"/>
    </row>
    <row r="160" spans="1:15">
      <c r="A160">
        <v>155</v>
      </c>
      <c r="B160" t="s">
        <v>123</v>
      </c>
      <c r="C160" s="74">
        <v>7051</v>
      </c>
      <c r="E160" s="32">
        <f>AverageHoursWorked!F162</f>
        <v>53763371638.239777</v>
      </c>
      <c r="F160" s="32">
        <f>AverageHoursWorked!D162</f>
        <v>155048072</v>
      </c>
      <c r="G160" s="43">
        <f t="shared" si="16"/>
        <v>131.14876885780913</v>
      </c>
      <c r="H160" s="43">
        <f t="shared" si="12"/>
        <v>60.537522825380975</v>
      </c>
      <c r="I160" s="43">
        <f t="shared" si="13"/>
        <v>102.59222388045595</v>
      </c>
      <c r="J160" s="43"/>
      <c r="K160" s="32">
        <f t="shared" si="17"/>
        <v>45476.218498221635</v>
      </c>
      <c r="L160" s="32">
        <f t="shared" si="14"/>
        <v>20991.562782666406</v>
      </c>
      <c r="M160" s="43">
        <f t="shared" si="15"/>
        <v>97.817713667614242</v>
      </c>
      <c r="O160" s="47"/>
    </row>
    <row r="161" spans="1:15">
      <c r="A161">
        <v>156</v>
      </c>
      <c r="B161" t="s">
        <v>124</v>
      </c>
      <c r="C161" s="74">
        <v>7119</v>
      </c>
      <c r="E161" s="32">
        <f>AverageHoursWorked!F163</f>
        <v>54089822981.390427</v>
      </c>
      <c r="F161" s="32">
        <f>AverageHoursWorked!D163</f>
        <v>155422592</v>
      </c>
      <c r="G161" s="43">
        <f t="shared" si="16"/>
        <v>131.6144074357442</v>
      </c>
      <c r="H161" s="43">
        <f t="shared" si="12"/>
        <v>60.450207894615751</v>
      </c>
      <c r="I161" s="43">
        <f t="shared" si="13"/>
        <v>102.44425230006917</v>
      </c>
      <c r="J161" s="43"/>
      <c r="K161" s="32">
        <f t="shared" si="17"/>
        <v>45804.15181854643</v>
      </c>
      <c r="L161" s="32">
        <f t="shared" si="14"/>
        <v>21037.74619978038</v>
      </c>
      <c r="M161" s="43">
        <f t="shared" si="15"/>
        <v>98.032921859506331</v>
      </c>
      <c r="O161" s="47"/>
    </row>
    <row r="162" spans="1:15">
      <c r="A162">
        <v>157</v>
      </c>
      <c r="B162" t="s">
        <v>125</v>
      </c>
      <c r="C162" s="74">
        <v>7153.4</v>
      </c>
      <c r="E162" s="32">
        <f>AverageHoursWorked!F164</f>
        <v>54471427253.106232</v>
      </c>
      <c r="F162" s="32">
        <f>AverageHoursWorked!D164</f>
        <v>155814778.66666701</v>
      </c>
      <c r="G162" s="43">
        <f t="shared" si="16"/>
        <v>131.32389512690946</v>
      </c>
      <c r="H162" s="43">
        <f t="shared" si="12"/>
        <v>60.016692766218775</v>
      </c>
      <c r="I162" s="43">
        <f t="shared" si="13"/>
        <v>101.70957933969127</v>
      </c>
      <c r="J162" s="43"/>
      <c r="K162" s="32">
        <f t="shared" si="17"/>
        <v>45909.637463229315</v>
      </c>
      <c r="L162" s="32">
        <f t="shared" si="14"/>
        <v>20981.289079008791</v>
      </c>
      <c r="M162" s="43">
        <f t="shared" si="15"/>
        <v>97.769839661610447</v>
      </c>
      <c r="O162" s="47"/>
    </row>
    <row r="163" spans="1:15">
      <c r="A163">
        <v>158</v>
      </c>
      <c r="B163" t="s">
        <v>126</v>
      </c>
      <c r="C163" s="74">
        <v>7193</v>
      </c>
      <c r="E163" s="32">
        <f>AverageHoursWorked!F165</f>
        <v>54984313717.121193</v>
      </c>
      <c r="F163" s="32">
        <f>AverageHoursWorked!D165</f>
        <v>156277054.91666701</v>
      </c>
      <c r="G163" s="43">
        <f t="shared" si="16"/>
        <v>130.81912847009346</v>
      </c>
      <c r="H163" s="43">
        <f t="shared" si="12"/>
        <v>59.488565149016061</v>
      </c>
      <c r="I163" s="43">
        <f t="shared" si="13"/>
        <v>100.81456771363253</v>
      </c>
      <c r="J163" s="43"/>
      <c r="K163" s="32">
        <f t="shared" si="17"/>
        <v>46027.230317563808</v>
      </c>
      <c r="L163" s="32">
        <f t="shared" si="14"/>
        <v>20930.378618147704</v>
      </c>
      <c r="M163" s="43">
        <f t="shared" si="15"/>
        <v>97.53260411441677</v>
      </c>
      <c r="O163" s="47"/>
    </row>
    <row r="164" spans="1:15">
      <c r="A164">
        <v>159</v>
      </c>
      <c r="B164" t="s">
        <v>127</v>
      </c>
      <c r="C164" s="74">
        <v>7269.5</v>
      </c>
      <c r="E164" s="32">
        <f>AverageHoursWorked!F166</f>
        <v>54680692966.26358</v>
      </c>
      <c r="F164" s="32">
        <f>AverageHoursWorked!D166</f>
        <v>156657331.16666701</v>
      </c>
      <c r="G164" s="43">
        <f t="shared" si="16"/>
        <v>132.94454780383037</v>
      </c>
      <c r="H164" s="43">
        <f t="shared" si="12"/>
        <v>60.154304776694744</v>
      </c>
      <c r="I164" s="43">
        <f t="shared" si="13"/>
        <v>101.94278878613845</v>
      </c>
      <c r="J164" s="43"/>
      <c r="K164" s="32">
        <f t="shared" si="17"/>
        <v>46403.828954969315</v>
      </c>
      <c r="L164" s="32">
        <f t="shared" si="14"/>
        <v>20996.649474348818</v>
      </c>
      <c r="M164" s="43">
        <f t="shared" si="15"/>
        <v>97.841416931428256</v>
      </c>
      <c r="O164" s="47"/>
    </row>
    <row r="165" spans="1:15">
      <c r="A165">
        <v>160</v>
      </c>
      <c r="B165" t="s">
        <v>128</v>
      </c>
      <c r="C165" s="74">
        <v>7332.6</v>
      </c>
      <c r="E165" s="32">
        <f>AverageHoursWorked!F167</f>
        <v>54776815163.073425</v>
      </c>
      <c r="F165" s="32">
        <f>AverageHoursWorked!D167</f>
        <v>156997940.75</v>
      </c>
      <c r="G165" s="43">
        <f t="shared" si="16"/>
        <v>133.86320431683492</v>
      </c>
      <c r="H165" s="43">
        <f t="shared" si="12"/>
        <v>60.268632244926195</v>
      </c>
      <c r="I165" s="43">
        <f t="shared" si="13"/>
        <v>102.13653819425875</v>
      </c>
      <c r="J165" s="43"/>
      <c r="K165" s="32">
        <f t="shared" si="17"/>
        <v>46705.071193744305</v>
      </c>
      <c r="L165" s="32">
        <f t="shared" si="14"/>
        <v>21027.815478602508</v>
      </c>
      <c r="M165" s="43">
        <f t="shared" si="15"/>
        <v>97.986646103349088</v>
      </c>
      <c r="O165" s="47"/>
    </row>
    <row r="166" spans="1:15">
      <c r="A166">
        <v>161</v>
      </c>
      <c r="B166" t="s">
        <v>129</v>
      </c>
      <c r="C166" s="74">
        <v>7458</v>
      </c>
      <c r="E166" s="32">
        <f>AverageHoursWorked!F168</f>
        <v>56079507831.114334</v>
      </c>
      <c r="F166" s="32">
        <f>AverageHoursWorked!D168</f>
        <v>157334217</v>
      </c>
      <c r="G166" s="43">
        <f t="shared" si="16"/>
        <v>132.98975487552536</v>
      </c>
      <c r="H166" s="43">
        <f t="shared" si="12"/>
        <v>59.57749552876701</v>
      </c>
      <c r="I166" s="43">
        <f t="shared" si="13"/>
        <v>100.96527697630751</v>
      </c>
      <c r="J166" s="43"/>
      <c r="K166" s="32">
        <f t="shared" si="17"/>
        <v>47402.276136792294</v>
      </c>
      <c r="L166" s="32">
        <f t="shared" si="14"/>
        <v>21235.537258012151</v>
      </c>
      <c r="M166" s="43">
        <f t="shared" si="15"/>
        <v>98.954600216684469</v>
      </c>
      <c r="O166" s="47"/>
    </row>
    <row r="167" spans="1:15">
      <c r="A167">
        <v>162</v>
      </c>
      <c r="B167" t="s">
        <v>130</v>
      </c>
      <c r="C167" s="74">
        <v>7496.6</v>
      </c>
      <c r="E167" s="32">
        <f>AverageHoursWorked!F169</f>
        <v>56460980513.460358</v>
      </c>
      <c r="F167" s="32">
        <f>AverageHoursWorked!D169</f>
        <v>157667216</v>
      </c>
      <c r="G167" s="43">
        <f t="shared" si="16"/>
        <v>132.77488155227491</v>
      </c>
      <c r="H167" s="43">
        <f t="shared" si="12"/>
        <v>59.185308829338531</v>
      </c>
      <c r="I167" s="43">
        <f t="shared" si="13"/>
        <v>100.30064281566038</v>
      </c>
      <c r="J167" s="43"/>
      <c r="K167" s="32">
        <f t="shared" si="17"/>
        <v>47546.980216863856</v>
      </c>
      <c r="L167" s="32">
        <f t="shared" si="14"/>
        <v>21194.390649330777</v>
      </c>
      <c r="M167" s="43">
        <f t="shared" si="15"/>
        <v>98.7628628397174</v>
      </c>
      <c r="O167" s="47"/>
    </row>
    <row r="168" spans="1:15">
      <c r="A168">
        <v>163</v>
      </c>
      <c r="B168" t="s">
        <v>131</v>
      </c>
      <c r="C168" s="74">
        <v>7592.9</v>
      </c>
      <c r="E168" s="32">
        <f>AverageHoursWorked!F170</f>
        <v>57074273061.30545</v>
      </c>
      <c r="F168" s="32">
        <f>AverageHoursWorked!D170</f>
        <v>157995215</v>
      </c>
      <c r="G168" s="43">
        <f t="shared" si="16"/>
        <v>133.03542196401176</v>
      </c>
      <c r="H168" s="43">
        <f t="shared" si="12"/>
        <v>59.006414422355064</v>
      </c>
      <c r="I168" s="43">
        <f t="shared" si="13"/>
        <v>99.997472580149619</v>
      </c>
      <c r="J168" s="43"/>
      <c r="K168" s="32">
        <f t="shared" si="17"/>
        <v>48057.784534803788</v>
      </c>
      <c r="L168" s="32">
        <f t="shared" si="14"/>
        <v>21315.507619075961</v>
      </c>
      <c r="M168" s="43">
        <f t="shared" si="15"/>
        <v>99.327250788794075</v>
      </c>
      <c r="O168" s="47"/>
    </row>
    <row r="169" spans="1:15">
      <c r="A169">
        <v>164</v>
      </c>
      <c r="B169" t="s">
        <v>132</v>
      </c>
      <c r="C169" s="74">
        <v>7632.1</v>
      </c>
      <c r="E169" s="32">
        <f>AverageHoursWorked!F171</f>
        <v>57162617417.282555</v>
      </c>
      <c r="F169" s="32">
        <f>AverageHoursWorked!D171</f>
        <v>158352880.66666701</v>
      </c>
      <c r="G169" s="43">
        <f t="shared" si="16"/>
        <v>133.51557967134846</v>
      </c>
      <c r="H169" s="43">
        <f t="shared" si="12"/>
        <v>58.924759354129989</v>
      </c>
      <c r="I169" s="43">
        <f t="shared" si="13"/>
        <v>99.859092701863474</v>
      </c>
      <c r="J169" s="43"/>
      <c r="K169" s="32">
        <f t="shared" si="17"/>
        <v>48196.786619029554</v>
      </c>
      <c r="L169" s="32">
        <f t="shared" si="14"/>
        <v>21270.806449399781</v>
      </c>
      <c r="M169" s="43">
        <f t="shared" si="15"/>
        <v>99.118949660323423</v>
      </c>
      <c r="O169" s="47"/>
    </row>
    <row r="170" spans="1:15">
      <c r="A170">
        <v>165</v>
      </c>
      <c r="B170" t="s">
        <v>133</v>
      </c>
      <c r="C170" s="74">
        <v>7734</v>
      </c>
      <c r="E170" s="32">
        <f>AverageHoursWorked!F172</f>
        <v>57438596866.682449</v>
      </c>
      <c r="F170" s="32">
        <f>AverageHoursWorked!D172</f>
        <v>158594546.33333299</v>
      </c>
      <c r="G170" s="43">
        <f t="shared" si="16"/>
        <v>134.64813595553107</v>
      </c>
      <c r="H170" s="43">
        <f t="shared" si="12"/>
        <v>59.128948463895348</v>
      </c>
      <c r="I170" s="43">
        <f t="shared" si="13"/>
        <v>100.20512957098717</v>
      </c>
      <c r="J170" s="43"/>
      <c r="K170" s="32">
        <f t="shared" si="17"/>
        <v>48765.863510493793</v>
      </c>
      <c r="L170" s="32">
        <f t="shared" si="14"/>
        <v>21414.884133721978</v>
      </c>
      <c r="M170" s="43">
        <f t="shared" si="15"/>
        <v>99.790331291926336</v>
      </c>
      <c r="O170" s="47"/>
    </row>
    <row r="171" spans="1:15">
      <c r="A171">
        <v>166</v>
      </c>
      <c r="B171" t="s">
        <v>134</v>
      </c>
      <c r="C171" s="74">
        <v>7806.6</v>
      </c>
      <c r="E171" s="32">
        <f>AverageHoursWorked!F173</f>
        <v>57807671186.871216</v>
      </c>
      <c r="F171" s="32">
        <f>AverageHoursWorked!D173</f>
        <v>158952883.66666701</v>
      </c>
      <c r="G171" s="43">
        <f t="shared" si="16"/>
        <v>135.0443607175265</v>
      </c>
      <c r="H171" s="43">
        <f t="shared" si="12"/>
        <v>59.007905799879545</v>
      </c>
      <c r="I171" s="43">
        <f t="shared" si="13"/>
        <v>100</v>
      </c>
      <c r="J171" s="43"/>
      <c r="K171" s="32">
        <f t="shared" si="17"/>
        <v>49112.666721862508</v>
      </c>
      <c r="L171" s="32">
        <f t="shared" si="14"/>
        <v>21459.878784323242</v>
      </c>
      <c r="M171" s="43">
        <f t="shared" si="15"/>
        <v>100</v>
      </c>
      <c r="O171" s="47"/>
    </row>
    <row r="172" spans="1:15">
      <c r="A172">
        <v>167</v>
      </c>
      <c r="B172" t="s">
        <v>135</v>
      </c>
      <c r="C172" s="74">
        <v>7865</v>
      </c>
      <c r="E172" s="32">
        <f>AverageHoursWorked!F174</f>
        <v>58140456177.90712</v>
      </c>
      <c r="F172" s="32">
        <f>AverageHoursWorked!D174</f>
        <v>159194221</v>
      </c>
      <c r="G172" s="43">
        <f t="shared" si="16"/>
        <v>135.2758563836077</v>
      </c>
      <c r="H172" s="43">
        <f t="shared" si="12"/>
        <v>58.814983381194317</v>
      </c>
      <c r="I172" s="43">
        <f t="shared" si="13"/>
        <v>99.673056658984805</v>
      </c>
      <c r="J172" s="43"/>
      <c r="K172" s="32">
        <f t="shared" si="17"/>
        <v>49405.059747740466</v>
      </c>
      <c r="L172" s="32">
        <f t="shared" si="14"/>
        <v>21480.23931018616</v>
      </c>
      <c r="M172" s="43">
        <f t="shared" si="15"/>
        <v>100.09487717087102</v>
      </c>
      <c r="O172" s="47"/>
    </row>
    <row r="173" spans="1:15">
      <c r="A173">
        <v>168</v>
      </c>
      <c r="B173" t="s">
        <v>136</v>
      </c>
      <c r="C173" s="74">
        <v>7927.4</v>
      </c>
      <c r="E173" s="32">
        <f>AverageHoursWorked!F175</f>
        <v>58413823783.287292</v>
      </c>
      <c r="F173" s="32">
        <f>AverageHoursWorked!D175</f>
        <v>159513225</v>
      </c>
      <c r="G173" s="43">
        <f t="shared" si="16"/>
        <v>135.71102671535942</v>
      </c>
      <c r="H173" s="43">
        <f t="shared" si="12"/>
        <v>58.710632758889517</v>
      </c>
      <c r="I173" s="43">
        <f t="shared" si="13"/>
        <v>99.496214893647974</v>
      </c>
      <c r="J173" s="43"/>
      <c r="K173" s="32">
        <f t="shared" si="17"/>
        <v>49697.446716408624</v>
      </c>
      <c r="L173" s="32">
        <f t="shared" si="14"/>
        <v>21499.863451341207</v>
      </c>
      <c r="M173" s="43">
        <f t="shared" si="15"/>
        <v>100.18632289315248</v>
      </c>
      <c r="O173" s="47"/>
    </row>
    <row r="174" spans="1:15">
      <c r="A174">
        <v>169</v>
      </c>
      <c r="B174" t="s">
        <v>137</v>
      </c>
      <c r="C174" s="74">
        <v>7944.7</v>
      </c>
      <c r="E174" s="32">
        <f>AverageHoursWorked!F176</f>
        <v>58708557336.27623</v>
      </c>
      <c r="F174" s="32">
        <f>AverageHoursWorked!D176</f>
        <v>159757895.66666701</v>
      </c>
      <c r="G174" s="43">
        <f t="shared" si="16"/>
        <v>135.3243949513803</v>
      </c>
      <c r="H174" s="43">
        <f t="shared" si="12"/>
        <v>58.252109491098786</v>
      </c>
      <c r="I174" s="43">
        <f t="shared" si="13"/>
        <v>98.71916093524149</v>
      </c>
      <c r="J174" s="43"/>
      <c r="K174" s="32">
        <f t="shared" si="17"/>
        <v>49729.623483377145</v>
      </c>
      <c r="L174" s="32">
        <f t="shared" si="14"/>
        <v>21406.749855749164</v>
      </c>
      <c r="M174" s="43">
        <f t="shared" si="15"/>
        <v>99.752426707028334</v>
      </c>
      <c r="O174" s="47"/>
    </row>
    <row r="175" spans="1:15">
      <c r="A175">
        <v>170</v>
      </c>
      <c r="B175" t="s">
        <v>138</v>
      </c>
      <c r="C175" s="74">
        <v>8027.7</v>
      </c>
      <c r="E175" s="32">
        <f>AverageHoursWorked!F177</f>
        <v>59008376050.111084</v>
      </c>
      <c r="F175" s="32">
        <f>AverageHoursWorked!D177</f>
        <v>161556541.08333299</v>
      </c>
      <c r="G175" s="43">
        <f t="shared" si="16"/>
        <v>136.04339819795612</v>
      </c>
      <c r="H175" s="43">
        <f t="shared" si="12"/>
        <v>58.270262285409949</v>
      </c>
      <c r="I175" s="43">
        <f t="shared" si="13"/>
        <v>98.749924261045194</v>
      </c>
      <c r="J175" s="43"/>
      <c r="K175" s="32">
        <f t="shared" si="17"/>
        <v>49689.724391036616</v>
      </c>
      <c r="L175" s="32">
        <f t="shared" si="14"/>
        <v>21283.158988298015</v>
      </c>
      <c r="M175" s="43">
        <f t="shared" si="15"/>
        <v>99.176510744532607</v>
      </c>
      <c r="O175" s="47"/>
    </row>
    <row r="176" spans="1:15">
      <c r="A176">
        <v>171</v>
      </c>
      <c r="B176" t="s">
        <v>139</v>
      </c>
      <c r="C176" s="74">
        <v>8059.6</v>
      </c>
      <c r="E176" s="32">
        <f>AverageHoursWorked!F178</f>
        <v>58376509897.224091</v>
      </c>
      <c r="F176" s="32">
        <f>AverageHoursWorked!D178</f>
        <v>161810519.83333299</v>
      </c>
      <c r="G176" s="43">
        <f t="shared" si="16"/>
        <v>138.06238184142023</v>
      </c>
      <c r="H176" s="43">
        <f t="shared" si="12"/>
        <v>58.840831487159285</v>
      </c>
      <c r="I176" s="43">
        <f t="shared" si="13"/>
        <v>99.71686113842631</v>
      </c>
      <c r="J176" s="43"/>
      <c r="K176" s="32">
        <f t="shared" si="17"/>
        <v>49808.875271530531</v>
      </c>
      <c r="L176" s="32">
        <f t="shared" si="14"/>
        <v>21228.053560479661</v>
      </c>
      <c r="M176" s="43">
        <f t="shared" si="15"/>
        <v>98.919727244624823</v>
      </c>
      <c r="O176" s="47"/>
    </row>
    <row r="177" spans="1:15">
      <c r="A177">
        <v>172</v>
      </c>
      <c r="B177" t="s">
        <v>140</v>
      </c>
      <c r="C177" s="74">
        <v>8059.5</v>
      </c>
      <c r="E177" s="32">
        <f>AverageHoursWorked!F179</f>
        <v>59060333743.522644</v>
      </c>
      <c r="F177" s="32">
        <f>AverageHoursWorked!D179</f>
        <v>162112498.58333299</v>
      </c>
      <c r="G177" s="43">
        <f t="shared" si="16"/>
        <v>136.46214792824318</v>
      </c>
      <c r="H177" s="43">
        <f t="shared" si="12"/>
        <v>57.869480105752963</v>
      </c>
      <c r="I177" s="43">
        <f t="shared" si="13"/>
        <v>98.070723441724127</v>
      </c>
      <c r="J177" s="43"/>
      <c r="K177" s="32">
        <f t="shared" si="17"/>
        <v>49715.475798783402</v>
      </c>
      <c r="L177" s="32">
        <f t="shared" si="14"/>
        <v>21082.83345502209</v>
      </c>
      <c r="M177" s="43">
        <f t="shared" si="15"/>
        <v>98.243022092107111</v>
      </c>
      <c r="O177" s="47"/>
    </row>
    <row r="178" spans="1:15">
      <c r="A178">
        <v>173</v>
      </c>
      <c r="B178" t="s">
        <v>141</v>
      </c>
      <c r="C178" s="74">
        <v>7988.9</v>
      </c>
      <c r="E178" s="32">
        <f>AverageHoursWorked!F180</f>
        <v>58568807682.95536</v>
      </c>
      <c r="F178" s="32">
        <f>AverageHoursWorked!D180</f>
        <v>162500144</v>
      </c>
      <c r="G178" s="43">
        <f t="shared" si="16"/>
        <v>136.40195722005319</v>
      </c>
      <c r="H178" s="43">
        <f t="shared" si="12"/>
        <v>57.556174171403747</v>
      </c>
      <c r="I178" s="43">
        <f t="shared" si="13"/>
        <v>97.539767580637033</v>
      </c>
      <c r="J178" s="43"/>
      <c r="K178" s="32">
        <f t="shared" si="17"/>
        <v>49162.417972995769</v>
      </c>
      <c r="L178" s="32">
        <f t="shared" si="14"/>
        <v>20744.575438724714</v>
      </c>
      <c r="M178" s="43">
        <f t="shared" si="15"/>
        <v>96.666787577005948</v>
      </c>
      <c r="O178" s="47"/>
    </row>
    <row r="179" spans="1:15">
      <c r="A179">
        <v>174</v>
      </c>
      <c r="B179" t="s">
        <v>142</v>
      </c>
      <c r="C179" s="74">
        <v>7950.2</v>
      </c>
      <c r="E179" s="32">
        <f>AverageHoursWorked!F181</f>
        <v>58065412570.261505</v>
      </c>
      <c r="F179" s="32">
        <f>AverageHoursWorked!D181</f>
        <v>162750839.41666701</v>
      </c>
      <c r="G179" s="43">
        <f t="shared" si="16"/>
        <v>136.91799727384929</v>
      </c>
      <c r="H179" s="43">
        <f t="shared" si="12"/>
        <v>57.486489998788208</v>
      </c>
      <c r="I179" s="43">
        <f t="shared" si="13"/>
        <v>97.421674637545877</v>
      </c>
      <c r="J179" s="43"/>
      <c r="K179" s="32">
        <f t="shared" si="17"/>
        <v>48848.903197643565</v>
      </c>
      <c r="L179" s="32">
        <f t="shared" si="14"/>
        <v>20509.736053957418</v>
      </c>
      <c r="M179" s="43">
        <f t="shared" si="15"/>
        <v>95.572469258028065</v>
      </c>
      <c r="O179" s="47"/>
    </row>
    <row r="180" spans="1:15">
      <c r="A180">
        <v>175</v>
      </c>
      <c r="B180" t="s">
        <v>143</v>
      </c>
      <c r="C180" s="74">
        <v>8003.8</v>
      </c>
      <c r="E180" s="32">
        <f>AverageHoursWorked!F182</f>
        <v>58125453593.214485</v>
      </c>
      <c r="F180" s="32">
        <f>AverageHoursWorked!D182</f>
        <v>163042534.83333299</v>
      </c>
      <c r="G180" s="43">
        <f t="shared" si="16"/>
        <v>137.69871037934328</v>
      </c>
      <c r="H180" s="43">
        <f t="shared" si="12"/>
        <v>57.52664753387706</v>
      </c>
      <c r="I180" s="43">
        <f t="shared" si="13"/>
        <v>97.489729137268398</v>
      </c>
      <c r="J180" s="43"/>
      <c r="K180" s="32">
        <f t="shared" si="17"/>
        <v>49090.257387016994</v>
      </c>
      <c r="L180" s="32">
        <f t="shared" si="14"/>
        <v>20508.528556806807</v>
      </c>
      <c r="M180" s="43">
        <f t="shared" si="15"/>
        <v>95.566842492086153</v>
      </c>
      <c r="O180" s="47"/>
    </row>
    <row r="181" spans="1:15">
      <c r="A181">
        <v>176</v>
      </c>
      <c r="B181" t="s">
        <v>144</v>
      </c>
      <c r="C181" s="74">
        <v>8037.5</v>
      </c>
      <c r="E181" s="32">
        <f>AverageHoursWorked!F183</f>
        <v>57937828149.272095</v>
      </c>
      <c r="F181" s="32">
        <f>AverageHoursWorked!D183</f>
        <v>163365230.25</v>
      </c>
      <c r="G181" s="43">
        <f t="shared" si="16"/>
        <v>138.726290866341</v>
      </c>
      <c r="H181" s="43">
        <f t="shared" si="12"/>
        <v>57.667603735352102</v>
      </c>
      <c r="I181" s="43">
        <f t="shared" si="13"/>
        <v>97.728605944645849</v>
      </c>
      <c r="J181" s="43"/>
      <c r="K181" s="32">
        <f t="shared" si="17"/>
        <v>49199.575623895646</v>
      </c>
      <c r="L181" s="32">
        <f t="shared" si="14"/>
        <v>20451.938946164777</v>
      </c>
      <c r="M181" s="43">
        <f t="shared" si="15"/>
        <v>95.303142910132465</v>
      </c>
      <c r="O181" s="47"/>
    </row>
    <row r="182" spans="1:15">
      <c r="A182">
        <v>177</v>
      </c>
      <c r="B182" t="s">
        <v>145</v>
      </c>
      <c r="C182" s="74">
        <v>8069</v>
      </c>
      <c r="E182" s="32">
        <f>AverageHoursWorked!F184</f>
        <v>58021409533.910538</v>
      </c>
      <c r="F182" s="32">
        <f>AverageHoursWorked!D184</f>
        <v>163774925.66666701</v>
      </c>
      <c r="G182" s="43">
        <f t="shared" si="16"/>
        <v>139.06935499876272</v>
      </c>
      <c r="H182" s="43">
        <f t="shared" si="12"/>
        <v>57.522600230358243</v>
      </c>
      <c r="I182" s="43">
        <f t="shared" si="13"/>
        <v>97.482870219867507</v>
      </c>
      <c r="J182" s="43"/>
      <c r="K182" s="32">
        <f t="shared" si="17"/>
        <v>49268.836283418183</v>
      </c>
      <c r="L182" s="32">
        <f t="shared" si="14"/>
        <v>20378.835965488208</v>
      </c>
      <c r="M182" s="43">
        <f t="shared" si="15"/>
        <v>94.962493359353218</v>
      </c>
      <c r="O182" s="47"/>
    </row>
    <row r="183" spans="1:15">
      <c r="A183">
        <v>178</v>
      </c>
      <c r="B183" t="s">
        <v>146</v>
      </c>
      <c r="C183" s="74">
        <v>8157.6</v>
      </c>
      <c r="E183" s="32">
        <f>AverageHoursWorked!F185</f>
        <v>58330710408.541054</v>
      </c>
      <c r="F183" s="32">
        <f>AverageHoursWorked!D185</f>
        <v>164016155.16666701</v>
      </c>
      <c r="G183" s="43">
        <f t="shared" si="16"/>
        <v>139.85085974206694</v>
      </c>
      <c r="H183" s="43">
        <f t="shared" si="12"/>
        <v>57.55806004463814</v>
      </c>
      <c r="I183" s="43">
        <f t="shared" si="13"/>
        <v>97.542963547700808</v>
      </c>
      <c r="J183" s="43"/>
      <c r="K183" s="32">
        <f t="shared" si="17"/>
        <v>49736.564009262111</v>
      </c>
      <c r="L183" s="32">
        <f t="shared" si="14"/>
        <v>20469.950223680953</v>
      </c>
      <c r="M183" s="43">
        <f t="shared" si="15"/>
        <v>95.387072915968901</v>
      </c>
      <c r="O183" s="47"/>
    </row>
    <row r="184" spans="1:15">
      <c r="A184">
        <v>179</v>
      </c>
      <c r="B184" t="s">
        <v>147</v>
      </c>
      <c r="C184" s="74">
        <v>8244.2999999999993</v>
      </c>
      <c r="E184" s="32">
        <f>AverageHoursWorked!F186</f>
        <v>57957817080.273956</v>
      </c>
      <c r="F184" s="32">
        <f>AverageHoursWorked!D186</f>
        <v>164265718</v>
      </c>
      <c r="G184" s="43">
        <f t="shared" si="16"/>
        <v>142.24655819216423</v>
      </c>
      <c r="H184" s="43">
        <f t="shared" si="12"/>
        <v>58.252787580039339</v>
      </c>
      <c r="I184" s="43">
        <f t="shared" si="13"/>
        <v>98.720310084548458</v>
      </c>
      <c r="J184" s="43"/>
      <c r="K184" s="32">
        <f t="shared" si="17"/>
        <v>50188.804458882885</v>
      </c>
      <c r="L184" s="32">
        <f t="shared" si="14"/>
        <v>20553.31111132984</v>
      </c>
      <c r="M184" s="43">
        <f t="shared" si="15"/>
        <v>95.775522862432652</v>
      </c>
      <c r="O184" s="47"/>
    </row>
    <row r="185" spans="1:15">
      <c r="A185">
        <v>180</v>
      </c>
      <c r="B185" t="s">
        <v>148</v>
      </c>
      <c r="C185" s="74">
        <v>8329.4</v>
      </c>
      <c r="E185" s="32">
        <f>AverageHoursWorked!F187</f>
        <v>58281914920.86969</v>
      </c>
      <c r="F185" s="32">
        <f>AverageHoursWorked!D187</f>
        <v>164652947.5</v>
      </c>
      <c r="G185" s="43">
        <f t="shared" si="16"/>
        <v>142.91568853406693</v>
      </c>
      <c r="H185" s="43">
        <f t="shared" si="12"/>
        <v>58.235631571928728</v>
      </c>
      <c r="I185" s="43">
        <f t="shared" si="13"/>
        <v>98.691236000528605</v>
      </c>
      <c r="J185" s="43"/>
      <c r="K185" s="32">
        <f t="shared" si="17"/>
        <v>50587.615505638001</v>
      </c>
      <c r="L185" s="32">
        <f t="shared" si="14"/>
        <v>20613.564325280375</v>
      </c>
      <c r="M185" s="43">
        <f t="shared" si="15"/>
        <v>96.056294317649588</v>
      </c>
      <c r="O185" s="47"/>
    </row>
    <row r="186" spans="1:15">
      <c r="A186">
        <v>181</v>
      </c>
      <c r="B186" t="s">
        <v>149</v>
      </c>
      <c r="C186" s="74">
        <v>8417</v>
      </c>
      <c r="E186" s="32">
        <f>AverageHoursWorked!F188</f>
        <v>58437069589.075439</v>
      </c>
      <c r="F186" s="32">
        <f>AverageHoursWorked!D188</f>
        <v>165068843.66666701</v>
      </c>
      <c r="G186" s="43">
        <f t="shared" si="16"/>
        <v>144.03528546499058</v>
      </c>
      <c r="H186" s="43">
        <f t="shared" si="12"/>
        <v>58.39984840420378</v>
      </c>
      <c r="I186" s="43">
        <f t="shared" si="13"/>
        <v>98.969532323790744</v>
      </c>
      <c r="J186" s="43"/>
      <c r="K186" s="32">
        <f t="shared" si="17"/>
        <v>50990.846079935778</v>
      </c>
      <c r="L186" s="32">
        <f t="shared" si="14"/>
        <v>20674.501192238346</v>
      </c>
      <c r="M186" s="43">
        <f t="shared" si="15"/>
        <v>96.340251499190074</v>
      </c>
      <c r="O186" s="47"/>
    </row>
    <row r="187" spans="1:15">
      <c r="A187">
        <v>182</v>
      </c>
      <c r="B187" t="s">
        <v>150</v>
      </c>
      <c r="C187" s="74">
        <v>8432.5</v>
      </c>
      <c r="E187" s="32">
        <f>AverageHoursWorked!F189</f>
        <v>58873016842.443497</v>
      </c>
      <c r="F187" s="32">
        <f>AverageHoursWorked!D189</f>
        <v>165390991.83333299</v>
      </c>
      <c r="G187" s="43">
        <f t="shared" si="16"/>
        <v>143.23200087685558</v>
      </c>
      <c r="H187" s="43">
        <f t="shared" si="12"/>
        <v>57.785226398308353</v>
      </c>
      <c r="I187" s="43">
        <f t="shared" si="13"/>
        <v>97.927939680289938</v>
      </c>
      <c r="J187" s="43"/>
      <c r="K187" s="32">
        <f t="shared" si="17"/>
        <v>50985.243552427317</v>
      </c>
      <c r="L187" s="32">
        <f t="shared" si="14"/>
        <v>20569.382705076561</v>
      </c>
      <c r="M187" s="43">
        <f t="shared" si="15"/>
        <v>95.850414216238718</v>
      </c>
      <c r="O187" s="47"/>
    </row>
    <row r="188" spans="1:15">
      <c r="A188">
        <v>183</v>
      </c>
      <c r="B188" t="s">
        <v>151</v>
      </c>
      <c r="C188" s="74">
        <v>8486.4</v>
      </c>
      <c r="E188" s="32">
        <f>AverageHoursWorked!F190</f>
        <v>59295760948.398643</v>
      </c>
      <c r="F188" s="32">
        <f>AverageHoursWorked!D190</f>
        <v>165712140</v>
      </c>
      <c r="G188" s="43">
        <f t="shared" si="16"/>
        <v>143.11984304215571</v>
      </c>
      <c r="H188" s="43">
        <f t="shared" si="12"/>
        <v>57.45271409965715</v>
      </c>
      <c r="I188" s="43">
        <f t="shared" si="13"/>
        <v>97.364435020797558</v>
      </c>
      <c r="J188" s="43"/>
      <c r="K188" s="32">
        <f t="shared" si="17"/>
        <v>51211.697585946327</v>
      </c>
      <c r="L188" s="32">
        <f t="shared" si="14"/>
        <v>20557.953093176897</v>
      </c>
      <c r="M188" s="43">
        <f t="shared" si="15"/>
        <v>95.797153841310532</v>
      </c>
      <c r="O188" s="47"/>
    </row>
    <row r="189" spans="1:15">
      <c r="A189">
        <v>184</v>
      </c>
      <c r="B189" t="s">
        <v>152</v>
      </c>
      <c r="C189" s="74">
        <v>8531.1</v>
      </c>
      <c r="E189" s="32">
        <f>AverageHoursWorked!F191</f>
        <v>59511469967.454872</v>
      </c>
      <c r="F189" s="32">
        <f>AverageHoursWorked!D191</f>
        <v>166115621.5</v>
      </c>
      <c r="G189" s="43">
        <f t="shared" si="16"/>
        <v>143.35219756234244</v>
      </c>
      <c r="H189" s="43">
        <f t="shared" si="12"/>
        <v>57.259689912657997</v>
      </c>
      <c r="I189" s="43">
        <f t="shared" si="13"/>
        <v>97.037319214224482</v>
      </c>
      <c r="J189" s="43"/>
      <c r="K189" s="32">
        <f t="shared" si="17"/>
        <v>51356.398169933702</v>
      </c>
      <c r="L189" s="32">
        <f t="shared" si="14"/>
        <v>20513.473000388018</v>
      </c>
      <c r="M189" s="43">
        <f t="shared" si="15"/>
        <v>95.589882899867135</v>
      </c>
      <c r="O189" s="47"/>
    </row>
    <row r="190" spans="1:15">
      <c r="A190">
        <v>185</v>
      </c>
      <c r="B190" t="s">
        <v>153</v>
      </c>
      <c r="C190" s="74">
        <v>8643.7999999999993</v>
      </c>
      <c r="E190" s="32">
        <f>AverageHoursWorked!F192</f>
        <v>59967685941.502319</v>
      </c>
      <c r="F190" s="32">
        <f>AverageHoursWorked!D192</f>
        <v>166569436.33333299</v>
      </c>
      <c r="G190" s="43">
        <f t="shared" si="16"/>
        <v>144.14096299183382</v>
      </c>
      <c r="H190" s="43">
        <f t="shared" si="12"/>
        <v>57.288307819279972</v>
      </c>
      <c r="I190" s="43">
        <f t="shared" si="13"/>
        <v>97.085817642077572</v>
      </c>
      <c r="J190" s="43"/>
      <c r="K190" s="32">
        <f t="shared" si="17"/>
        <v>51893.073484995926</v>
      </c>
      <c r="L190" s="32">
        <f t="shared" si="14"/>
        <v>20624.715596394257</v>
      </c>
      <c r="M190" s="43">
        <f t="shared" si="15"/>
        <v>96.108257663882597</v>
      </c>
      <c r="O190" s="47"/>
    </row>
    <row r="191" spans="1:15">
      <c r="A191">
        <v>186</v>
      </c>
      <c r="B191" t="s">
        <v>154</v>
      </c>
      <c r="C191" s="74">
        <v>8727.9</v>
      </c>
      <c r="E191" s="32">
        <f>AverageHoursWorked!F193</f>
        <v>59702053066.605659</v>
      </c>
      <c r="F191" s="32">
        <f>AverageHoursWorked!D193</f>
        <v>166915449.75</v>
      </c>
      <c r="G191" s="43">
        <f t="shared" si="16"/>
        <v>146.19095243278912</v>
      </c>
      <c r="H191" s="43">
        <f t="shared" si="12"/>
        <v>57.813998762829456</v>
      </c>
      <c r="I191" s="43">
        <f t="shared" si="13"/>
        <v>97.976699866117727</v>
      </c>
      <c r="J191" s="43"/>
      <c r="K191" s="32">
        <f t="shared" si="17"/>
        <v>52289.347769019208</v>
      </c>
      <c r="L191" s="32">
        <f t="shared" si="14"/>
        <v>20678.81929025038</v>
      </c>
      <c r="M191" s="43">
        <f t="shared" si="15"/>
        <v>96.360373225204626</v>
      </c>
      <c r="O191" s="47"/>
    </row>
    <row r="192" spans="1:15">
      <c r="A192">
        <v>187</v>
      </c>
      <c r="B192" t="s">
        <v>155</v>
      </c>
      <c r="C192" s="74">
        <v>8847.2999999999993</v>
      </c>
      <c r="E192" s="32">
        <f>AverageHoursWorked!F194</f>
        <v>60922108818.046921</v>
      </c>
      <c r="F192" s="32">
        <f>AverageHoursWorked!D194</f>
        <v>167240129.83333299</v>
      </c>
      <c r="G192" s="43">
        <f t="shared" si="16"/>
        <v>145.22314101804648</v>
      </c>
      <c r="H192" s="43">
        <f t="shared" si="12"/>
        <v>57.145531632739086</v>
      </c>
      <c r="I192" s="43">
        <f t="shared" si="13"/>
        <v>96.843856527536246</v>
      </c>
      <c r="J192" s="43"/>
      <c r="K192" s="32">
        <f t="shared" si="17"/>
        <v>52901.776677744638</v>
      </c>
      <c r="L192" s="32">
        <f t="shared" si="14"/>
        <v>20816.931319440908</v>
      </c>
      <c r="M192" s="43">
        <f t="shared" si="15"/>
        <v>97.003955747634436</v>
      </c>
      <c r="O192" s="47"/>
    </row>
    <row r="193" spans="1:15">
      <c r="A193">
        <v>188</v>
      </c>
      <c r="B193" t="s">
        <v>156</v>
      </c>
      <c r="C193" s="74">
        <v>8904.2999999999993</v>
      </c>
      <c r="E193" s="32">
        <f>AverageHoursWorked!F195</f>
        <v>60985236946.090157</v>
      </c>
      <c r="F193" s="32">
        <f>AverageHoursWorked!D195</f>
        <v>167585476.58333299</v>
      </c>
      <c r="G193" s="43">
        <f t="shared" si="16"/>
        <v>146.00746747727223</v>
      </c>
      <c r="H193" s="43">
        <f t="shared" si="12"/>
        <v>57.168323694627617</v>
      </c>
      <c r="I193" s="43">
        <f t="shared" si="13"/>
        <v>96.88248196522899</v>
      </c>
      <c r="J193" s="43"/>
      <c r="K193" s="32">
        <f t="shared" si="17"/>
        <v>53132.885865394652</v>
      </c>
      <c r="L193" s="32">
        <f t="shared" si="14"/>
        <v>20803.853874497283</v>
      </c>
      <c r="M193" s="43">
        <f t="shared" si="15"/>
        <v>96.943016703779364</v>
      </c>
      <c r="O193" s="47"/>
    </row>
    <row r="194" spans="1:15">
      <c r="A194">
        <v>189</v>
      </c>
      <c r="B194" t="s">
        <v>157</v>
      </c>
      <c r="C194" s="74">
        <v>9003.2000000000007</v>
      </c>
      <c r="E194" s="32">
        <f>AverageHoursWorked!F196</f>
        <v>61117585874.422424</v>
      </c>
      <c r="F194" s="32">
        <f>AverageHoursWorked!D196</f>
        <v>168049823.33333299</v>
      </c>
      <c r="G194" s="43">
        <f t="shared" si="16"/>
        <v>147.30948337028181</v>
      </c>
      <c r="H194" s="43">
        <f t="shared" si="12"/>
        <v>57.391164169225824</v>
      </c>
      <c r="I194" s="43">
        <f t="shared" si="13"/>
        <v>97.260127081722288</v>
      </c>
      <c r="J194" s="43"/>
      <c r="K194" s="32">
        <f t="shared" si="17"/>
        <v>53574.587711061278</v>
      </c>
      <c r="L194" s="32">
        <f t="shared" si="14"/>
        <v>20872.437322283062</v>
      </c>
      <c r="M194" s="43">
        <f t="shared" si="15"/>
        <v>97.262605870498604</v>
      </c>
      <c r="O194" s="47"/>
    </row>
    <row r="195" spans="1:15">
      <c r="A195">
        <v>190</v>
      </c>
      <c r="B195" t="s">
        <v>158</v>
      </c>
      <c r="C195" s="74">
        <v>9025.2999999999993</v>
      </c>
      <c r="E195" s="32">
        <f>AverageHoursWorked!F197</f>
        <v>61778398740.277412</v>
      </c>
      <c r="F195" s="32">
        <f>AverageHoursWorked!D197</f>
        <v>168170090.16666701</v>
      </c>
      <c r="G195" s="43">
        <f t="shared" si="16"/>
        <v>146.09151716513836</v>
      </c>
      <c r="H195" s="43">
        <f t="shared" si="12"/>
        <v>56.633482172927131</v>
      </c>
      <c r="I195" s="43">
        <f t="shared" si="13"/>
        <v>95.976092364631484</v>
      </c>
      <c r="J195" s="43"/>
      <c r="K195" s="32">
        <f t="shared" si="17"/>
        <v>53667.688416265737</v>
      </c>
      <c r="L195" s="32">
        <f t="shared" si="14"/>
        <v>20804.685543440155</v>
      </c>
      <c r="M195" s="43">
        <f t="shared" si="15"/>
        <v>96.946892163427705</v>
      </c>
      <c r="O195" s="47"/>
    </row>
    <row r="196" spans="1:15">
      <c r="A196">
        <v>191</v>
      </c>
      <c r="B196" t="s">
        <v>159</v>
      </c>
      <c r="C196" s="74">
        <v>9044.7000000000007</v>
      </c>
      <c r="E196" s="32">
        <f>AverageHoursWorked!F198</f>
        <v>61044189293.599464</v>
      </c>
      <c r="F196" s="32">
        <f>AverageHoursWorked!D198</f>
        <v>168468023.66666701</v>
      </c>
      <c r="G196" s="43">
        <f t="shared" si="16"/>
        <v>148.16643655464753</v>
      </c>
      <c r="H196" s="43">
        <f t="shared" si="12"/>
        <v>57.152079976288924</v>
      </c>
      <c r="I196" s="43">
        <f t="shared" si="13"/>
        <v>96.854953927894854</v>
      </c>
      <c r="J196" s="43"/>
      <c r="K196" s="32">
        <f t="shared" si="17"/>
        <v>53687.933194348851</v>
      </c>
      <c r="L196" s="32">
        <f t="shared" si="14"/>
        <v>20708.988641657634</v>
      </c>
      <c r="M196" s="43">
        <f t="shared" si="15"/>
        <v>96.500958135820667</v>
      </c>
      <c r="O196" s="47"/>
    </row>
    <row r="197" spans="1:15">
      <c r="A197">
        <v>192</v>
      </c>
      <c r="B197" t="s">
        <v>160</v>
      </c>
      <c r="C197" s="74">
        <v>9120.7000000000007</v>
      </c>
      <c r="E197" s="32">
        <f>AverageHoursWorked!F199</f>
        <v>61944784813.521706</v>
      </c>
      <c r="F197" s="32">
        <f>AverageHoursWorked!D199</f>
        <v>168847623.83333299</v>
      </c>
      <c r="G197" s="43">
        <f t="shared" si="16"/>
        <v>147.23919095783307</v>
      </c>
      <c r="H197" s="43">
        <f t="shared" ref="H197:H250" si="18">G197/1.005^(A197)</f>
        <v>56.511855254728992</v>
      </c>
      <c r="I197" s="43">
        <f t="shared" ref="I197:I250" si="19">H197/$H$171*100</f>
        <v>95.76997266499221</v>
      </c>
      <c r="J197" s="43"/>
      <c r="K197" s="32">
        <f t="shared" si="17"/>
        <v>54017.342932838124</v>
      </c>
      <c r="L197" s="32">
        <f t="shared" ref="L197:L250" si="20">K197/$J$1^A197</f>
        <v>20732.389557477447</v>
      </c>
      <c r="M197" s="43">
        <f t="shared" ref="M197:M250" si="21">L197/$L$171*100</f>
        <v>96.610003093879371</v>
      </c>
      <c r="O197" s="47"/>
    </row>
    <row r="198" spans="1:15">
      <c r="A198">
        <v>193</v>
      </c>
      <c r="B198" t="s">
        <v>161</v>
      </c>
      <c r="C198" s="74">
        <v>9184.2999999999993</v>
      </c>
      <c r="E198" s="32">
        <f>AverageHoursWorked!F200</f>
        <v>62006133126.413185</v>
      </c>
      <c r="F198" s="32">
        <f>AverageHoursWorked!D200</f>
        <v>169271557.33333299</v>
      </c>
      <c r="G198" s="43">
        <f t="shared" ref="G198:G250" si="22">C198*10^9/E198</f>
        <v>148.11921880817462</v>
      </c>
      <c r="H198" s="43">
        <f t="shared" si="18"/>
        <v>56.566784709093383</v>
      </c>
      <c r="I198" s="43">
        <f t="shared" si="19"/>
        <v>95.863060961585347</v>
      </c>
      <c r="J198" s="43"/>
      <c r="K198" s="32">
        <f t="shared" ref="K198:K250" si="23">C198*10^9/F198</f>
        <v>54257.786391804089</v>
      </c>
      <c r="L198" s="32">
        <f t="shared" si="20"/>
        <v>20721.068787109831</v>
      </c>
      <c r="M198" s="43">
        <f t="shared" si="21"/>
        <v>96.557249905096739</v>
      </c>
      <c r="O198" s="47"/>
    </row>
    <row r="199" spans="1:15">
      <c r="A199">
        <v>194</v>
      </c>
      <c r="B199" t="s">
        <v>162</v>
      </c>
      <c r="C199" s="74">
        <v>9247.2000000000007</v>
      </c>
      <c r="E199" s="32">
        <f>AverageHoursWorked!F201</f>
        <v>61249252782.9627</v>
      </c>
      <c r="F199" s="32">
        <f>AverageHoursWorked!D201</f>
        <v>169599598.5</v>
      </c>
      <c r="G199" s="43">
        <f t="shared" si="22"/>
        <v>150.97653571003616</v>
      </c>
      <c r="H199" s="43">
        <f t="shared" si="18"/>
        <v>57.371139398798626</v>
      </c>
      <c r="I199" s="43">
        <f t="shared" si="19"/>
        <v>97.226191340136907</v>
      </c>
      <c r="J199" s="43"/>
      <c r="K199" s="32">
        <f t="shared" si="23"/>
        <v>54523.713981551671</v>
      </c>
      <c r="L199" s="32">
        <f t="shared" si="20"/>
        <v>20719.03147508694</v>
      </c>
      <c r="M199" s="43">
        <f t="shared" si="21"/>
        <v>96.547756319213221</v>
      </c>
      <c r="O199" s="47"/>
    </row>
    <row r="200" spans="1:15">
      <c r="A200">
        <v>195</v>
      </c>
      <c r="B200" t="s">
        <v>163</v>
      </c>
      <c r="C200" s="74">
        <v>9407.1</v>
      </c>
      <c r="E200" s="32">
        <f>AverageHoursWorked!F202</f>
        <v>62242192665.98893</v>
      </c>
      <c r="F200" s="32">
        <f>AverageHoursWorked!D202</f>
        <v>170101973</v>
      </c>
      <c r="G200" s="43">
        <f t="shared" si="22"/>
        <v>151.1370277471014</v>
      </c>
      <c r="H200" s="43">
        <f t="shared" si="18"/>
        <v>57.146394459931436</v>
      </c>
      <c r="I200" s="43">
        <f t="shared" si="19"/>
        <v>96.845318750573412</v>
      </c>
      <c r="J200" s="43"/>
      <c r="K200" s="32">
        <f t="shared" si="23"/>
        <v>55302.709510606321</v>
      </c>
      <c r="L200" s="32">
        <f t="shared" si="20"/>
        <v>20910.497576307684</v>
      </c>
      <c r="M200" s="43">
        <f t="shared" si="21"/>
        <v>97.439961271277582</v>
      </c>
      <c r="O200" s="47"/>
    </row>
    <row r="201" spans="1:15">
      <c r="A201">
        <v>196</v>
      </c>
      <c r="B201" t="s">
        <v>164</v>
      </c>
      <c r="C201" s="74">
        <v>9488.9</v>
      </c>
      <c r="E201" s="32">
        <f>AverageHoursWorked!F203</f>
        <v>63147146474.187744</v>
      </c>
      <c r="F201" s="32">
        <f>AverageHoursWorked!D203</f>
        <v>170564680.83333299</v>
      </c>
      <c r="G201" s="43">
        <f t="shared" si="22"/>
        <v>150.26648914181288</v>
      </c>
      <c r="H201" s="43">
        <f t="shared" si="18"/>
        <v>56.534562451730032</v>
      </c>
      <c r="I201" s="43">
        <f t="shared" si="19"/>
        <v>95.80845428316394</v>
      </c>
      <c r="J201" s="43"/>
      <c r="K201" s="32">
        <f t="shared" si="23"/>
        <v>55632.267792134902</v>
      </c>
      <c r="L201" s="32">
        <f t="shared" si="20"/>
        <v>20930.454526408826</v>
      </c>
      <c r="M201" s="43">
        <f t="shared" si="21"/>
        <v>97.532957836177687</v>
      </c>
      <c r="O201" s="47"/>
    </row>
    <row r="202" spans="1:15">
      <c r="A202">
        <v>197</v>
      </c>
      <c r="B202" t="s">
        <v>165</v>
      </c>
      <c r="C202" s="74">
        <v>9592.5</v>
      </c>
      <c r="E202" s="32">
        <f>AverageHoursWorked!F204</f>
        <v>63490052984.245079</v>
      </c>
      <c r="F202" s="32">
        <f>AverageHoursWorked!D204</f>
        <v>171047388.66666701</v>
      </c>
      <c r="G202" s="43">
        <f t="shared" si="22"/>
        <v>151.08665923432696</v>
      </c>
      <c r="H202" s="43">
        <f t="shared" si="18"/>
        <v>56.560332299297826</v>
      </c>
      <c r="I202" s="43">
        <f t="shared" si="19"/>
        <v>95.852126139025401</v>
      </c>
      <c r="J202" s="43"/>
      <c r="K202" s="32">
        <f t="shared" si="23"/>
        <v>56080.949699230019</v>
      </c>
      <c r="L202" s="32">
        <f t="shared" si="20"/>
        <v>20994.290076459551</v>
      </c>
      <c r="M202" s="43">
        <f t="shared" si="21"/>
        <v>97.830422470960968</v>
      </c>
      <c r="O202" s="47"/>
    </row>
    <row r="203" spans="1:15">
      <c r="A203">
        <v>198</v>
      </c>
      <c r="B203" t="s">
        <v>166</v>
      </c>
      <c r="C203" s="74">
        <v>9666.2000000000007</v>
      </c>
      <c r="E203" s="32">
        <f>AverageHoursWorked!F205</f>
        <v>63748374967.559738</v>
      </c>
      <c r="F203" s="32">
        <f>AverageHoursWorked!D205</f>
        <v>171921432</v>
      </c>
      <c r="G203" s="43">
        <f t="shared" si="22"/>
        <v>151.63053183581439</v>
      </c>
      <c r="H203" s="43">
        <f t="shared" si="18"/>
        <v>56.481527120882596</v>
      </c>
      <c r="I203" s="43">
        <f t="shared" si="19"/>
        <v>95.718575935290858</v>
      </c>
      <c r="J203" s="43"/>
      <c r="K203" s="32">
        <f t="shared" si="23"/>
        <v>56224.52004704102</v>
      </c>
      <c r="L203" s="32">
        <f t="shared" si="20"/>
        <v>20943.320025640656</v>
      </c>
      <c r="M203" s="43">
        <f t="shared" si="21"/>
        <v>97.592909242991908</v>
      </c>
      <c r="O203" s="47"/>
    </row>
    <row r="204" spans="1:15">
      <c r="A204">
        <v>199</v>
      </c>
      <c r="B204" t="s">
        <v>167</v>
      </c>
      <c r="C204" s="74">
        <v>9809.6</v>
      </c>
      <c r="E204" s="32">
        <f>AverageHoursWorked!F206</f>
        <v>64501322699.632889</v>
      </c>
      <c r="F204" s="32">
        <f>AverageHoursWorked!D206</f>
        <v>172379142</v>
      </c>
      <c r="G204" s="43">
        <f t="shared" si="22"/>
        <v>152.08370292933282</v>
      </c>
      <c r="H204" s="43">
        <f t="shared" si="18"/>
        <v>56.368488382938793</v>
      </c>
      <c r="I204" s="43">
        <f t="shared" si="19"/>
        <v>95.527010523145634</v>
      </c>
      <c r="J204" s="43"/>
      <c r="K204" s="32">
        <f t="shared" si="23"/>
        <v>56907.116987506524</v>
      </c>
      <c r="L204" s="32">
        <f t="shared" si="20"/>
        <v>21092.122962756381</v>
      </c>
      <c r="M204" s="43">
        <f t="shared" si="21"/>
        <v>98.286309884306007</v>
      </c>
      <c r="O204" s="47"/>
    </row>
    <row r="205" spans="1:15">
      <c r="A205">
        <v>200</v>
      </c>
      <c r="B205" t="s">
        <v>168</v>
      </c>
      <c r="C205" s="74">
        <v>9932.7000000000007</v>
      </c>
      <c r="E205" s="32">
        <f>AverageHoursWorked!F207</f>
        <v>64590429000.338913</v>
      </c>
      <c r="F205" s="32">
        <f>AverageHoursWorked!D207</f>
        <v>172790185.33333299</v>
      </c>
      <c r="G205" s="43">
        <f t="shared" si="22"/>
        <v>153.77974962742363</v>
      </c>
      <c r="H205" s="43">
        <f t="shared" si="18"/>
        <v>56.713545463911011</v>
      </c>
      <c r="I205" s="43">
        <f t="shared" si="19"/>
        <v>96.111774676854878</v>
      </c>
      <c r="J205" s="43"/>
      <c r="K205" s="32">
        <f t="shared" si="23"/>
        <v>57484.167754312148</v>
      </c>
      <c r="L205" s="32">
        <f t="shared" si="20"/>
        <v>21200.001751127111</v>
      </c>
      <c r="M205" s="43">
        <f t="shared" si="21"/>
        <v>98.789009780493373</v>
      </c>
      <c r="O205" s="47"/>
    </row>
    <row r="206" spans="1:15">
      <c r="A206">
        <v>201</v>
      </c>
      <c r="B206" t="s">
        <v>169</v>
      </c>
      <c r="C206" s="74">
        <v>10008.9</v>
      </c>
      <c r="E206" s="32">
        <f>AverageHoursWorked!F208</f>
        <v>64757024213.527359</v>
      </c>
      <c r="F206" s="32">
        <f>AverageHoursWorked!D208</f>
        <v>173289562</v>
      </c>
      <c r="G206" s="43">
        <f t="shared" si="22"/>
        <v>154.56083909904558</v>
      </c>
      <c r="H206" s="43">
        <f t="shared" si="18"/>
        <v>56.718019001259037</v>
      </c>
      <c r="I206" s="43">
        <f t="shared" si="19"/>
        <v>96.119355927684552</v>
      </c>
      <c r="J206" s="43"/>
      <c r="K206" s="32">
        <f t="shared" si="23"/>
        <v>57758.239356620914</v>
      </c>
      <c r="L206" s="32">
        <f t="shared" si="20"/>
        <v>21195.103083057224</v>
      </c>
      <c r="M206" s="43">
        <f t="shared" si="21"/>
        <v>98.766182680121005</v>
      </c>
      <c r="O206" s="47"/>
    </row>
    <row r="207" spans="1:15">
      <c r="A207">
        <v>202</v>
      </c>
      <c r="B207" t="s">
        <v>170</v>
      </c>
      <c r="C207" s="74">
        <v>10103.4</v>
      </c>
      <c r="E207" s="32">
        <f>AverageHoursWorked!F209</f>
        <v>65219653096.378784</v>
      </c>
      <c r="F207" s="32">
        <f>AverageHoursWorked!D209</f>
        <v>173664295.66666701</v>
      </c>
      <c r="G207" s="43">
        <f t="shared" si="22"/>
        <v>154.91342747667841</v>
      </c>
      <c r="H207" s="43">
        <f t="shared" si="18"/>
        <v>56.56458277046805</v>
      </c>
      <c r="I207" s="43">
        <f t="shared" si="19"/>
        <v>95.859329362242036</v>
      </c>
      <c r="J207" s="43"/>
      <c r="K207" s="32">
        <f t="shared" si="23"/>
        <v>58177.761647636355</v>
      </c>
      <c r="L207" s="32">
        <f t="shared" si="20"/>
        <v>21242.837807676195</v>
      </c>
      <c r="M207" s="43">
        <f t="shared" si="21"/>
        <v>98.988619745580294</v>
      </c>
      <c r="O207" s="47"/>
    </row>
    <row r="208" spans="1:15">
      <c r="A208">
        <v>203</v>
      </c>
      <c r="B208" t="s">
        <v>171</v>
      </c>
      <c r="C208" s="74">
        <v>10194.299999999999</v>
      </c>
      <c r="E208" s="32">
        <f>AverageHoursWorked!F210</f>
        <v>65039988448.761932</v>
      </c>
      <c r="F208" s="32">
        <f>AverageHoursWorked!D210</f>
        <v>174151029.33333299</v>
      </c>
      <c r="G208" s="43">
        <f t="shared" si="22"/>
        <v>156.73895772646088</v>
      </c>
      <c r="H208" s="43">
        <f t="shared" si="18"/>
        <v>56.946418827303212</v>
      </c>
      <c r="I208" s="43">
        <f t="shared" si="19"/>
        <v>96.506422411316038</v>
      </c>
      <c r="J208" s="43"/>
      <c r="K208" s="32">
        <f t="shared" si="23"/>
        <v>58537.121709959269</v>
      </c>
      <c r="L208" s="32">
        <f t="shared" si="20"/>
        <v>21267.714792755709</v>
      </c>
      <c r="M208" s="43">
        <f t="shared" si="21"/>
        <v>99.104542977624305</v>
      </c>
      <c r="O208" s="47"/>
    </row>
    <row r="209" spans="1:15">
      <c r="A209">
        <v>204</v>
      </c>
      <c r="B209" t="s">
        <v>172</v>
      </c>
      <c r="C209" s="74">
        <v>10328.799999999999</v>
      </c>
      <c r="E209" s="32">
        <f>AverageHoursWorked!F211</f>
        <v>65659371637.156708</v>
      </c>
      <c r="F209" s="32">
        <f>AverageHoursWorked!D211</f>
        <v>174598096.33333299</v>
      </c>
      <c r="G209" s="43">
        <f t="shared" si="22"/>
        <v>157.30884628440339</v>
      </c>
      <c r="H209" s="43">
        <f t="shared" si="18"/>
        <v>56.869125187522869</v>
      </c>
      <c r="I209" s="43">
        <f t="shared" si="19"/>
        <v>96.375433794227206</v>
      </c>
      <c r="J209" s="43"/>
      <c r="K209" s="32">
        <f t="shared" si="23"/>
        <v>59157.575122015245</v>
      </c>
      <c r="L209" s="32">
        <f t="shared" si="20"/>
        <v>21386.206973521781</v>
      </c>
      <c r="M209" s="43">
        <f t="shared" si="21"/>
        <v>99.656699781290101</v>
      </c>
      <c r="O209" s="47"/>
    </row>
    <row r="210" spans="1:15">
      <c r="A210">
        <v>205</v>
      </c>
      <c r="B210" t="s">
        <v>173</v>
      </c>
      <c r="C210" s="74">
        <v>10507.6</v>
      </c>
      <c r="E210" s="32">
        <f>AverageHoursWorked!F212</f>
        <v>66062806402.784851</v>
      </c>
      <c r="F210" s="32">
        <f>AverageHoursWorked!D212</f>
        <v>175192163.33333299</v>
      </c>
      <c r="G210" s="43">
        <f t="shared" si="22"/>
        <v>159.05470221678405</v>
      </c>
      <c r="H210" s="43">
        <f t="shared" si="18"/>
        <v>57.214203036014673</v>
      </c>
      <c r="I210" s="43">
        <f t="shared" si="19"/>
        <v>96.960233142406267</v>
      </c>
      <c r="J210" s="43"/>
      <c r="K210" s="32">
        <f t="shared" si="23"/>
        <v>59977.568631351955</v>
      </c>
      <c r="L210" s="32">
        <f t="shared" si="20"/>
        <v>21574.771078465881</v>
      </c>
      <c r="M210" s="43">
        <f t="shared" si="21"/>
        <v>100.53538184114335</v>
      </c>
      <c r="O210" s="47"/>
    </row>
    <row r="211" spans="1:15">
      <c r="A211">
        <v>206</v>
      </c>
      <c r="B211" t="s">
        <v>174</v>
      </c>
      <c r="C211" s="74">
        <v>10601.2</v>
      </c>
      <c r="E211" s="32">
        <f>AverageHoursWorked!F213</f>
        <v>66238645214.810959</v>
      </c>
      <c r="F211" s="32">
        <f>AverageHoursWorked!D213</f>
        <v>175909214.91666701</v>
      </c>
      <c r="G211" s="43">
        <f t="shared" si="22"/>
        <v>160.04554389088821</v>
      </c>
      <c r="H211" s="43">
        <f t="shared" si="18"/>
        <v>57.284201648998341</v>
      </c>
      <c r="I211" s="43">
        <f t="shared" si="19"/>
        <v>97.078858963870019</v>
      </c>
      <c r="J211" s="43"/>
      <c r="K211" s="32">
        <f t="shared" si="23"/>
        <v>60265.177154147823</v>
      </c>
      <c r="L211" s="32">
        <f t="shared" si="20"/>
        <v>21570.37601037111</v>
      </c>
      <c r="M211" s="43">
        <f t="shared" si="21"/>
        <v>100.51490144542936</v>
      </c>
      <c r="O211" s="47"/>
    </row>
    <row r="212" spans="1:15">
      <c r="A212">
        <v>207</v>
      </c>
      <c r="B212" t="s">
        <v>175</v>
      </c>
      <c r="C212" s="74">
        <v>10684</v>
      </c>
      <c r="E212" s="32">
        <f>AverageHoursWorked!F214</f>
        <v>66630179419.576538</v>
      </c>
      <c r="F212" s="32">
        <f>AverageHoursWorked!D214</f>
        <v>176384266.5</v>
      </c>
      <c r="G212" s="43">
        <f t="shared" si="22"/>
        <v>160.34775972494148</v>
      </c>
      <c r="H212" s="43">
        <f t="shared" si="18"/>
        <v>57.1068378738658</v>
      </c>
      <c r="I212" s="43">
        <f t="shared" si="19"/>
        <v>96.778282672052356</v>
      </c>
      <c r="J212" s="43"/>
      <c r="K212" s="32">
        <f t="shared" si="23"/>
        <v>60572.295998974492</v>
      </c>
      <c r="L212" s="32">
        <f t="shared" si="20"/>
        <v>21572.4391360062</v>
      </c>
      <c r="M212" s="43">
        <f t="shared" si="21"/>
        <v>100.52451531909483</v>
      </c>
      <c r="O212" s="47"/>
    </row>
    <row r="213" spans="1:15">
      <c r="A213">
        <v>208</v>
      </c>
      <c r="B213" t="s">
        <v>176</v>
      </c>
      <c r="C213" s="74">
        <v>10819.9</v>
      </c>
      <c r="E213" s="32">
        <f>AverageHoursWorked!F215</f>
        <v>66404883022.99427</v>
      </c>
      <c r="F213" s="32">
        <f>AverageHoursWorked!D215</f>
        <v>176870984.75</v>
      </c>
      <c r="G213" s="43">
        <f t="shared" si="22"/>
        <v>162.93831880184703</v>
      </c>
      <c r="H213" s="43">
        <f t="shared" si="18"/>
        <v>57.740745335900691</v>
      </c>
      <c r="I213" s="43">
        <f t="shared" si="19"/>
        <v>97.852558149959904</v>
      </c>
      <c r="J213" s="43"/>
      <c r="K213" s="32">
        <f t="shared" si="23"/>
        <v>61173.96821922766</v>
      </c>
      <c r="L213" s="32">
        <f t="shared" si="20"/>
        <v>21678.32923591492</v>
      </c>
      <c r="M213" s="43">
        <f t="shared" si="21"/>
        <v>101.01794820831542</v>
      </c>
      <c r="O213" s="47"/>
    </row>
    <row r="214" spans="1:15">
      <c r="A214">
        <v>209</v>
      </c>
      <c r="B214" t="s">
        <v>177</v>
      </c>
      <c r="C214" s="74">
        <v>11014.3</v>
      </c>
      <c r="E214" s="32">
        <f>AverageHoursWorked!F216</f>
        <v>67222403787.641663</v>
      </c>
      <c r="F214" s="32">
        <f>AverageHoursWorked!D216</f>
        <v>177486369.66666701</v>
      </c>
      <c r="G214" s="43">
        <f t="shared" si="22"/>
        <v>163.84864835828583</v>
      </c>
      <c r="H214" s="43">
        <f t="shared" si="18"/>
        <v>57.774468118887953</v>
      </c>
      <c r="I214" s="43">
        <f t="shared" si="19"/>
        <v>97.909707751407595</v>
      </c>
      <c r="J214" s="43"/>
      <c r="K214" s="32">
        <f t="shared" si="23"/>
        <v>62057.159773371321</v>
      </c>
      <c r="L214" s="32">
        <f t="shared" si="20"/>
        <v>21881.897927137019</v>
      </c>
      <c r="M214" s="43">
        <f t="shared" si="21"/>
        <v>101.96654951808056</v>
      </c>
      <c r="O214" s="47"/>
    </row>
    <row r="215" spans="1:15">
      <c r="A215">
        <v>210</v>
      </c>
      <c r="B215" t="s">
        <v>178</v>
      </c>
      <c r="C215" s="74">
        <v>11043</v>
      </c>
      <c r="E215" s="32">
        <f>AverageHoursWorked!F217</f>
        <v>68316020413.032143</v>
      </c>
      <c r="F215" s="32">
        <f>AverageHoursWorked!D217</f>
        <v>179640887.33333299</v>
      </c>
      <c r="G215" s="43">
        <f t="shared" si="22"/>
        <v>161.64583260610141</v>
      </c>
      <c r="H215" s="43">
        <f t="shared" si="18"/>
        <v>56.714165170302849</v>
      </c>
      <c r="I215" s="43">
        <f t="shared" si="19"/>
        <v>96.112824885947106</v>
      </c>
      <c r="J215" s="43"/>
      <c r="K215" s="32">
        <f t="shared" si="23"/>
        <v>61472.642247135758</v>
      </c>
      <c r="L215" s="32">
        <f t="shared" si="20"/>
        <v>21567.952168334461</v>
      </c>
      <c r="M215" s="43">
        <f t="shared" si="21"/>
        <v>100.5036066843498</v>
      </c>
      <c r="O215" s="47"/>
    </row>
    <row r="216" spans="1:15">
      <c r="A216">
        <v>211</v>
      </c>
      <c r="B216" t="s">
        <v>179</v>
      </c>
      <c r="C216" s="74">
        <v>11258.5</v>
      </c>
      <c r="E216" s="32">
        <f>AverageHoursWorked!F218</f>
        <v>68564483133.842606</v>
      </c>
      <c r="F216" s="32">
        <f>AverageHoursWorked!D218</f>
        <v>180162233.33333299</v>
      </c>
      <c r="G216" s="43">
        <f t="shared" si="22"/>
        <v>164.20309007540581</v>
      </c>
      <c r="H216" s="43">
        <f t="shared" si="18"/>
        <v>57.32476658690836</v>
      </c>
      <c r="I216" s="43">
        <f t="shared" si="19"/>
        <v>97.147603884334728</v>
      </c>
      <c r="J216" s="43"/>
      <c r="K216" s="32">
        <f t="shared" si="23"/>
        <v>62490.89940603546</v>
      </c>
      <c r="L216" s="32">
        <f t="shared" si="20"/>
        <v>21816.131600275548</v>
      </c>
      <c r="M216" s="43">
        <f t="shared" si="21"/>
        <v>101.66008773643472</v>
      </c>
      <c r="O216" s="47"/>
    </row>
    <row r="217" spans="1:15">
      <c r="A217">
        <v>212</v>
      </c>
      <c r="B217" t="s">
        <v>180</v>
      </c>
      <c r="C217" s="74">
        <v>11267.9</v>
      </c>
      <c r="E217" s="32">
        <f>AverageHoursWorked!F219</f>
        <v>68467237911.782768</v>
      </c>
      <c r="F217" s="32">
        <f>AverageHoursWorked!D219</f>
        <v>180784004.66666701</v>
      </c>
      <c r="G217" s="43">
        <f t="shared" si="22"/>
        <v>164.57360255306673</v>
      </c>
      <c r="H217" s="43">
        <f t="shared" si="18"/>
        <v>57.168274432775029</v>
      </c>
      <c r="I217" s="43">
        <f t="shared" si="19"/>
        <v>96.882398481750101</v>
      </c>
      <c r="J217" s="43"/>
      <c r="K217" s="32">
        <f t="shared" si="23"/>
        <v>62327.969893000038</v>
      </c>
      <c r="L217" s="32">
        <f t="shared" si="20"/>
        <v>21650.996468475667</v>
      </c>
      <c r="M217" s="43">
        <f t="shared" si="21"/>
        <v>100.89058137780367</v>
      </c>
      <c r="O217" s="47"/>
    </row>
    <row r="218" spans="1:15">
      <c r="A218">
        <v>213</v>
      </c>
      <c r="B218" t="s">
        <v>181</v>
      </c>
      <c r="C218" s="74">
        <v>11334.5</v>
      </c>
      <c r="E218" s="32">
        <f>AverageHoursWorked!F220</f>
        <v>68580495169.962814</v>
      </c>
      <c r="F218" s="32">
        <f>AverageHoursWorked!D220</f>
        <v>181350018.66666701</v>
      </c>
      <c r="G218" s="43">
        <f t="shared" si="22"/>
        <v>165.27293907560372</v>
      </c>
      <c r="H218" s="43">
        <f t="shared" si="18"/>
        <v>57.125576531723681</v>
      </c>
      <c r="I218" s="43">
        <f t="shared" si="19"/>
        <v>96.81003885387895</v>
      </c>
      <c r="J218" s="43"/>
      <c r="K218" s="32">
        <f t="shared" si="23"/>
        <v>62500.682841580179</v>
      </c>
      <c r="L218" s="32">
        <f t="shared" si="20"/>
        <v>21602.977238266529</v>
      </c>
      <c r="M218" s="43">
        <f t="shared" si="21"/>
        <v>100.66681855653268</v>
      </c>
      <c r="O218" s="47"/>
    </row>
    <row r="219" spans="1:15">
      <c r="A219">
        <v>214</v>
      </c>
      <c r="B219" t="s">
        <v>182</v>
      </c>
      <c r="C219" s="74">
        <v>11297.2</v>
      </c>
      <c r="E219" s="32">
        <f>AverageHoursWorked!F221</f>
        <v>68237684711.502594</v>
      </c>
      <c r="F219" s="32">
        <f>AverageHoursWorked!D221</f>
        <v>181871535.33333299</v>
      </c>
      <c r="G219" s="43">
        <f t="shared" si="22"/>
        <v>165.55661358914293</v>
      </c>
      <c r="H219" s="43">
        <f t="shared" si="18"/>
        <v>56.938932224301475</v>
      </c>
      <c r="I219" s="43">
        <f t="shared" si="19"/>
        <v>96.493734953762257</v>
      </c>
      <c r="J219" s="43"/>
      <c r="K219" s="32">
        <f t="shared" si="23"/>
        <v>62116.372302540716</v>
      </c>
      <c r="L219" s="32">
        <f t="shared" si="20"/>
        <v>21363.326030158583</v>
      </c>
      <c r="M219" s="43">
        <f t="shared" si="21"/>
        <v>99.550077821337965</v>
      </c>
      <c r="O219" s="47"/>
    </row>
    <row r="220" spans="1:15">
      <c r="A220">
        <v>215</v>
      </c>
      <c r="B220" t="s">
        <v>183</v>
      </c>
      <c r="C220" s="74">
        <v>11371.3</v>
      </c>
      <c r="E220" s="32">
        <f>AverageHoursWorked!F222</f>
        <v>67608523265.500343</v>
      </c>
      <c r="F220" s="32">
        <f>AverageHoursWorked!D222</f>
        <v>182451238.33333299</v>
      </c>
      <c r="G220" s="43">
        <f t="shared" si="22"/>
        <v>168.19329059066447</v>
      </c>
      <c r="H220" s="43">
        <f t="shared" si="18"/>
        <v>57.557959555915374</v>
      </c>
      <c r="I220" s="43">
        <f t="shared" si="19"/>
        <v>97.542793250650945</v>
      </c>
      <c r="J220" s="43"/>
      <c r="K220" s="32">
        <f t="shared" si="23"/>
        <v>62325.145632746942</v>
      </c>
      <c r="L220" s="32">
        <f t="shared" si="20"/>
        <v>21328.485809678885</v>
      </c>
      <c r="M220" s="43">
        <f t="shared" si="21"/>
        <v>99.387727321459323</v>
      </c>
      <c r="O220" s="47"/>
    </row>
    <row r="221" spans="1:15">
      <c r="A221">
        <v>216</v>
      </c>
      <c r="B221" t="s">
        <v>184</v>
      </c>
      <c r="C221" s="74">
        <v>11340.1</v>
      </c>
      <c r="E221" s="32">
        <f>AverageHoursWorked!F223</f>
        <v>67655998197.38205</v>
      </c>
      <c r="F221" s="32">
        <f>AverageHoursWorked!D223</f>
        <v>183156116</v>
      </c>
      <c r="G221" s="43">
        <f t="shared" si="22"/>
        <v>167.61411112309634</v>
      </c>
      <c r="H221" s="43">
        <f t="shared" si="18"/>
        <v>57.074384788962767</v>
      </c>
      <c r="I221" s="43">
        <f t="shared" si="19"/>
        <v>96.72328481292972</v>
      </c>
      <c r="J221" s="43"/>
      <c r="K221" s="32">
        <f t="shared" si="23"/>
        <v>61914.940367047311</v>
      </c>
      <c r="L221" s="32">
        <f t="shared" si="20"/>
        <v>21082.694690898308</v>
      </c>
      <c r="M221" s="43">
        <f t="shared" si="21"/>
        <v>98.242375470916116</v>
      </c>
      <c r="O221" s="47"/>
    </row>
    <row r="222" spans="1:15">
      <c r="A222">
        <v>217</v>
      </c>
      <c r="B222" t="s">
        <v>185</v>
      </c>
      <c r="C222" s="74">
        <v>11380.1</v>
      </c>
      <c r="E222" s="32">
        <f>AverageHoursWorked!F224</f>
        <v>67303370532.28701</v>
      </c>
      <c r="F222" s="32">
        <f>AverageHoursWorked!D224</f>
        <v>183729745.5</v>
      </c>
      <c r="G222" s="43">
        <f t="shared" si="22"/>
        <v>169.08662835155778</v>
      </c>
      <c r="H222" s="43">
        <f t="shared" si="18"/>
        <v>57.289345813351012</v>
      </c>
      <c r="I222" s="43">
        <f t="shared" si="19"/>
        <v>97.087576718352125</v>
      </c>
      <c r="J222" s="43"/>
      <c r="K222" s="32">
        <f t="shared" si="23"/>
        <v>61939.344492261327</v>
      </c>
      <c r="L222" s="32">
        <f t="shared" si="20"/>
        <v>20986.074183770579</v>
      </c>
      <c r="M222" s="43">
        <f t="shared" si="21"/>
        <v>97.792137573028683</v>
      </c>
      <c r="O222" s="47"/>
    </row>
    <row r="223" spans="1:15">
      <c r="A223">
        <v>218</v>
      </c>
      <c r="B223" t="s">
        <v>186</v>
      </c>
      <c r="C223" s="74">
        <v>11477.9</v>
      </c>
      <c r="E223" s="32">
        <f>AverageHoursWorked!F225</f>
        <v>67233201633.127396</v>
      </c>
      <c r="F223" s="32">
        <f>AverageHoursWorked!D225</f>
        <v>184296375</v>
      </c>
      <c r="G223" s="43">
        <f t="shared" si="22"/>
        <v>170.71773649322341</v>
      </c>
      <c r="H223" s="43">
        <f t="shared" si="18"/>
        <v>57.554221119229631</v>
      </c>
      <c r="I223" s="43">
        <f t="shared" si="19"/>
        <v>97.536457766218703</v>
      </c>
      <c r="J223" s="43"/>
      <c r="K223" s="32">
        <f t="shared" si="23"/>
        <v>62279.575493549455</v>
      </c>
      <c r="L223" s="32">
        <f t="shared" si="20"/>
        <v>20996.368232130255</v>
      </c>
      <c r="M223" s="43">
        <f t="shared" si="21"/>
        <v>97.840106382466658</v>
      </c>
      <c r="O223" s="47"/>
    </row>
    <row r="224" spans="1:15">
      <c r="A224">
        <v>219</v>
      </c>
      <c r="B224" t="s">
        <v>284</v>
      </c>
      <c r="C224" s="74">
        <v>11538.8</v>
      </c>
      <c r="E224" s="32">
        <f>AverageHoursWorked!F226</f>
        <v>67595170543.697464</v>
      </c>
      <c r="F224" s="32">
        <f>AverageHoursWorked!D226</f>
        <v>184853004.5</v>
      </c>
      <c r="G224" s="43">
        <f t="shared" si="22"/>
        <v>170.70450310559755</v>
      </c>
      <c r="H224" s="43">
        <f t="shared" si="18"/>
        <v>57.263442522969363</v>
      </c>
      <c r="I224" s="43">
        <f t="shared" si="19"/>
        <v>97.043678718532419</v>
      </c>
      <c r="J224" s="43"/>
      <c r="K224" s="32">
        <f t="shared" si="23"/>
        <v>62421.49015219279</v>
      </c>
      <c r="L224" s="32">
        <f t="shared" si="20"/>
        <v>20939.514473833347</v>
      </c>
      <c r="M224" s="43">
        <f t="shared" si="21"/>
        <v>97.575175909800436</v>
      </c>
      <c r="O224" s="47"/>
    </row>
    <row r="225" spans="1:15">
      <c r="A225">
        <v>220</v>
      </c>
      <c r="B225" t="s">
        <v>285</v>
      </c>
      <c r="C225" s="74">
        <v>11596.4</v>
      </c>
      <c r="E225" s="32">
        <f>AverageHoursWorked!F227</f>
        <v>67554769002.288559</v>
      </c>
      <c r="F225" s="32">
        <f>AverageHoursWorked!D227</f>
        <v>185503634</v>
      </c>
      <c r="G225" s="43">
        <f t="shared" si="22"/>
        <v>171.65923548057944</v>
      </c>
      <c r="H225" s="43">
        <f t="shared" si="18"/>
        <v>57.297224824605301</v>
      </c>
      <c r="I225" s="43">
        <f t="shared" si="19"/>
        <v>97.100929185530021</v>
      </c>
      <c r="J225" s="43"/>
      <c r="K225" s="32">
        <f t="shared" si="23"/>
        <v>62513.061064884583</v>
      </c>
      <c r="L225" s="32">
        <f t="shared" si="20"/>
        <v>20865.90275368085</v>
      </c>
      <c r="M225" s="43">
        <f t="shared" si="21"/>
        <v>97.232155705015913</v>
      </c>
      <c r="O225" s="47"/>
    </row>
    <row r="226" spans="1:15">
      <c r="A226">
        <v>221</v>
      </c>
      <c r="B226" t="s">
        <v>286</v>
      </c>
      <c r="C226" s="74">
        <v>11598.8</v>
      </c>
      <c r="E226" s="32">
        <f>AverageHoursWorked!F228</f>
        <v>67435282853.960159</v>
      </c>
      <c r="F226" s="32">
        <f>AverageHoursWorked!D228</f>
        <v>186020200</v>
      </c>
      <c r="G226" s="43">
        <f t="shared" si="22"/>
        <v>171.99898197385343</v>
      </c>
      <c r="H226" s="43">
        <f t="shared" si="18"/>
        <v>57.125001992822824</v>
      </c>
      <c r="I226" s="43">
        <f t="shared" si="19"/>
        <v>96.809065189599451</v>
      </c>
      <c r="J226" s="43"/>
      <c r="K226" s="32">
        <f t="shared" si="23"/>
        <v>62352.368183670376</v>
      </c>
      <c r="L226" s="32">
        <f t="shared" si="20"/>
        <v>20708.72231843125</v>
      </c>
      <c r="M226" s="43">
        <f t="shared" si="21"/>
        <v>96.499717107252607</v>
      </c>
      <c r="O226" s="47"/>
    </row>
    <row r="227" spans="1:15">
      <c r="A227">
        <v>222</v>
      </c>
      <c r="B227" t="s">
        <v>190</v>
      </c>
      <c r="C227" s="74">
        <v>11645.8</v>
      </c>
      <c r="E227" s="32">
        <f>AverageHoursWorked!F229</f>
        <v>67689109713.037468</v>
      </c>
      <c r="F227" s="32">
        <f>AverageHoursWorked!D229</f>
        <v>187397850.33333299</v>
      </c>
      <c r="G227" s="43">
        <f t="shared" si="22"/>
        <v>172.04835533177246</v>
      </c>
      <c r="H227" s="43">
        <f t="shared" si="18"/>
        <v>56.857114500918193</v>
      </c>
      <c r="I227" s="43">
        <f t="shared" si="19"/>
        <v>96.355079425703423</v>
      </c>
      <c r="J227" s="43"/>
      <c r="K227" s="32">
        <f t="shared" si="23"/>
        <v>62144.789704284718</v>
      </c>
      <c r="L227" s="32">
        <f t="shared" si="20"/>
        <v>20537.095033767429</v>
      </c>
      <c r="M227" s="43">
        <f t="shared" si="21"/>
        <v>95.699958234480249</v>
      </c>
      <c r="O227" s="47"/>
    </row>
    <row r="228" spans="1:15">
      <c r="A228">
        <v>223</v>
      </c>
      <c r="B228" t="s">
        <v>287</v>
      </c>
      <c r="C228" s="74">
        <v>11738.7</v>
      </c>
      <c r="E228" s="32">
        <f>AverageHoursWorked!F230</f>
        <v>67860525011.642059</v>
      </c>
      <c r="F228" s="32">
        <f>AverageHoursWorked!D230</f>
        <v>188016017.33333299</v>
      </c>
      <c r="G228" s="43">
        <f t="shared" si="22"/>
        <v>172.98274656711135</v>
      </c>
      <c r="H228" s="43">
        <f t="shared" si="18"/>
        <v>56.881496887525095</v>
      </c>
      <c r="I228" s="43">
        <f t="shared" si="19"/>
        <v>96.396399967885671</v>
      </c>
      <c r="J228" s="43"/>
      <c r="K228" s="32">
        <f t="shared" si="23"/>
        <v>62434.57427985243</v>
      </c>
      <c r="L228" s="32">
        <f t="shared" si="20"/>
        <v>20530.209590559196</v>
      </c>
      <c r="M228" s="43">
        <f t="shared" si="21"/>
        <v>95.667873042958746</v>
      </c>
      <c r="O228" s="47"/>
    </row>
    <row r="229" spans="1:15">
      <c r="A229">
        <v>224</v>
      </c>
      <c r="B229" t="s">
        <v>202</v>
      </c>
      <c r="C229" s="74">
        <v>11935.5</v>
      </c>
      <c r="E229" s="32">
        <f>AverageHoursWorked!F231</f>
        <v>67618980374.637367</v>
      </c>
      <c r="F229" s="32">
        <f>AverageHoursWorked!D231</f>
        <v>188658043.66666701</v>
      </c>
      <c r="G229" s="43">
        <f t="shared" si="22"/>
        <v>176.51109102610465</v>
      </c>
      <c r="H229" s="43">
        <f t="shared" si="18"/>
        <v>57.75294909055556</v>
      </c>
      <c r="I229" s="43">
        <f t="shared" si="19"/>
        <v>97.873239708624695</v>
      </c>
      <c r="J229" s="43"/>
      <c r="K229" s="32">
        <f t="shared" si="23"/>
        <v>63265.25902647648</v>
      </c>
      <c r="L229" s="32">
        <f t="shared" si="20"/>
        <v>20699.8623288581</v>
      </c>
      <c r="M229" s="43">
        <f t="shared" si="21"/>
        <v>96.458430808936598</v>
      </c>
      <c r="O229" s="47"/>
    </row>
    <row r="230" spans="1:15">
      <c r="A230">
        <v>225</v>
      </c>
      <c r="B230" t="s">
        <v>288</v>
      </c>
      <c r="C230" s="74">
        <v>12042.8</v>
      </c>
      <c r="E230" s="32">
        <f>AverageHoursWorked!F232</f>
        <v>68123904740.590836</v>
      </c>
      <c r="F230" s="32">
        <f>AverageHoursWorked!D232</f>
        <v>189287681.33333299</v>
      </c>
      <c r="G230" s="43">
        <f t="shared" si="22"/>
        <v>176.77788796543305</v>
      </c>
      <c r="H230" s="43">
        <f t="shared" si="18"/>
        <v>57.552480410190753</v>
      </c>
      <c r="I230" s="43">
        <f t="shared" si="19"/>
        <v>97.533507807200024</v>
      </c>
      <c r="J230" s="43"/>
      <c r="K230" s="32">
        <f t="shared" si="23"/>
        <v>63621.678469360064</v>
      </c>
      <c r="L230" s="32">
        <f t="shared" si="20"/>
        <v>20712.915206268797</v>
      </c>
      <c r="M230" s="43">
        <f t="shared" si="21"/>
        <v>96.519255371562892</v>
      </c>
      <c r="O230" s="47"/>
    </row>
    <row r="231" spans="1:15">
      <c r="A231">
        <v>226</v>
      </c>
      <c r="B231" t="s">
        <v>289</v>
      </c>
      <c r="C231" s="74">
        <v>12127.6</v>
      </c>
      <c r="E231" s="32">
        <f>AverageHoursWorked!F233</f>
        <v>68490935399.894585</v>
      </c>
      <c r="F231" s="32">
        <f>AverageHoursWorked!D233</f>
        <v>189318220.33333299</v>
      </c>
      <c r="G231" s="43">
        <f t="shared" si="22"/>
        <v>177.06868696114589</v>
      </c>
      <c r="H231" s="43">
        <f t="shared" si="18"/>
        <v>57.36035227399352</v>
      </c>
      <c r="I231" s="43">
        <f t="shared" si="19"/>
        <v>97.207910527322269</v>
      </c>
      <c r="J231" s="43"/>
      <c r="K231" s="32">
        <f t="shared" si="23"/>
        <v>64059.338708376352</v>
      </c>
      <c r="L231" s="32">
        <f t="shared" si="20"/>
        <v>20751.643318831542</v>
      </c>
      <c r="M231" s="43">
        <f t="shared" si="21"/>
        <v>96.699722898672306</v>
      </c>
      <c r="O231" s="47"/>
    </row>
    <row r="232" spans="1:15">
      <c r="A232">
        <v>227</v>
      </c>
      <c r="B232" t="s">
        <v>290</v>
      </c>
      <c r="C232" s="74">
        <v>12213.8</v>
      </c>
      <c r="E232" s="32">
        <f>AverageHoursWorked!F234</f>
        <v>68361941505.682297</v>
      </c>
      <c r="F232" s="32">
        <f>AverageHoursWorked!D234</f>
        <v>189866146.33333299</v>
      </c>
      <c r="G232" s="43">
        <f t="shared" si="22"/>
        <v>178.66373790722108</v>
      </c>
      <c r="H232" s="43">
        <f t="shared" si="18"/>
        <v>57.589114009635786</v>
      </c>
      <c r="I232" s="43">
        <f t="shared" si="19"/>
        <v>97.595590334868902</v>
      </c>
      <c r="J232" s="43"/>
      <c r="K232" s="32">
        <f t="shared" si="23"/>
        <v>64328.476855253575</v>
      </c>
      <c r="L232" s="32">
        <f t="shared" si="20"/>
        <v>20735.153260966701</v>
      </c>
      <c r="M232" s="43">
        <f t="shared" si="21"/>
        <v>96.622881561260428</v>
      </c>
      <c r="O232" s="47"/>
    </row>
    <row r="233" spans="1:15">
      <c r="A233">
        <v>228</v>
      </c>
      <c r="B233" t="s">
        <v>291</v>
      </c>
      <c r="C233" s="74">
        <v>12303.5</v>
      </c>
      <c r="E233" s="32">
        <f>AverageHoursWorked!F235</f>
        <v>68671701621.981804</v>
      </c>
      <c r="F233" s="32">
        <f>AverageHoursWorked!D235</f>
        <v>190450502.66666701</v>
      </c>
      <c r="G233" s="43">
        <f t="shared" si="22"/>
        <v>179.16404733535322</v>
      </c>
      <c r="H233" s="43">
        <f t="shared" si="18"/>
        <v>57.463064632402677</v>
      </c>
      <c r="I233" s="43">
        <f t="shared" si="19"/>
        <v>97.381975946212918</v>
      </c>
      <c r="J233" s="43"/>
      <c r="K233" s="32">
        <f t="shared" si="23"/>
        <v>64602.087302095533</v>
      </c>
      <c r="L233" s="32">
        <f t="shared" si="20"/>
        <v>20719.748036725257</v>
      </c>
      <c r="M233" s="43">
        <f t="shared" si="21"/>
        <v>96.551095395102323</v>
      </c>
      <c r="O233" s="47"/>
    </row>
    <row r="234" spans="1:15">
      <c r="A234">
        <v>229</v>
      </c>
      <c r="B234" t="s">
        <v>348</v>
      </c>
      <c r="C234" s="74">
        <v>12410.3</v>
      </c>
      <c r="E234" s="32">
        <f>AverageHoursWorked!F236</f>
        <v>69076578221.635742</v>
      </c>
      <c r="F234" s="32">
        <f>AverageHoursWorked!D236</f>
        <v>191053287</v>
      </c>
      <c r="G234" s="43">
        <f t="shared" si="22"/>
        <v>179.66002832654675</v>
      </c>
      <c r="H234" s="43">
        <f t="shared" si="18"/>
        <v>57.335462692472447</v>
      </c>
      <c r="I234" s="43">
        <f t="shared" si="19"/>
        <v>97.165730447918193</v>
      </c>
      <c r="J234" s="43"/>
      <c r="K234" s="32">
        <f t="shared" si="23"/>
        <v>64957.270271932037</v>
      </c>
      <c r="L234" s="32">
        <f t="shared" si="20"/>
        <v>20730.01535718279</v>
      </c>
      <c r="M234" s="43">
        <f t="shared" si="21"/>
        <v>96.598939656296537</v>
      </c>
      <c r="O234" s="47"/>
    </row>
    <row r="235" spans="1:15">
      <c r="A235">
        <v>230</v>
      </c>
      <c r="B235" t="s">
        <v>292</v>
      </c>
      <c r="C235" s="74">
        <v>12534.1</v>
      </c>
      <c r="E235" s="32">
        <f>AverageHoursWorked!F237</f>
        <v>69378964669.995544</v>
      </c>
      <c r="F235" s="32">
        <f>AverageHoursWorked!D237</f>
        <v>191511499.66666701</v>
      </c>
      <c r="G235" s="43">
        <f t="shared" si="22"/>
        <v>180.66138720315391</v>
      </c>
      <c r="H235" s="43">
        <f t="shared" si="18"/>
        <v>57.368188517442086</v>
      </c>
      <c r="I235" s="43">
        <f t="shared" si="19"/>
        <v>97.22119051640567</v>
      </c>
      <c r="J235" s="43"/>
      <c r="K235" s="32">
        <f t="shared" si="23"/>
        <v>65448.289120058449</v>
      </c>
      <c r="L235" s="32">
        <f t="shared" si="20"/>
        <v>20782.801718230246</v>
      </c>
      <c r="M235" s="43">
        <f t="shared" si="21"/>
        <v>96.844916633044491</v>
      </c>
      <c r="O235" s="47"/>
    </row>
    <row r="236" spans="1:15">
      <c r="A236">
        <v>231</v>
      </c>
      <c r="B236" t="s">
        <v>293</v>
      </c>
      <c r="C236" s="74">
        <v>12587.5</v>
      </c>
      <c r="E236" s="32">
        <f>AverageHoursWorked!F238</f>
        <v>70043906297.730316</v>
      </c>
      <c r="F236" s="32">
        <f>AverageHoursWorked!D238</f>
        <v>192055098.33333299</v>
      </c>
      <c r="G236" s="43">
        <f t="shared" si="22"/>
        <v>179.70870937002385</v>
      </c>
      <c r="H236" s="43">
        <f t="shared" si="18"/>
        <v>56.781761268319279</v>
      </c>
      <c r="I236" s="43">
        <f t="shared" si="19"/>
        <v>96.227379193713375</v>
      </c>
      <c r="J236" s="43"/>
      <c r="K236" s="32">
        <f t="shared" si="23"/>
        <v>65541.087475600332</v>
      </c>
      <c r="L236" s="32">
        <f t="shared" si="20"/>
        <v>20708.725778241755</v>
      </c>
      <c r="M236" s="43">
        <f t="shared" si="21"/>
        <v>96.499733229480228</v>
      </c>
      <c r="O236" s="47"/>
    </row>
    <row r="237" spans="1:15">
      <c r="A237">
        <v>232</v>
      </c>
      <c r="B237" t="s">
        <v>294</v>
      </c>
      <c r="C237" s="74">
        <v>12683.2</v>
      </c>
      <c r="E237" s="32">
        <f>AverageHoursWorked!F239</f>
        <v>70404854517.71492</v>
      </c>
      <c r="F237" s="32">
        <f>AverageHoursWorked!D239</f>
        <v>192678060.66666701</v>
      </c>
      <c r="G237" s="43">
        <f t="shared" si="22"/>
        <v>180.14666867621631</v>
      </c>
      <c r="H237" s="43">
        <f t="shared" si="18"/>
        <v>56.636956538860204</v>
      </c>
      <c r="I237" s="43">
        <f t="shared" si="19"/>
        <v>95.98198033148266</v>
      </c>
      <c r="J237" s="43"/>
      <c r="K237" s="32">
        <f t="shared" si="23"/>
        <v>65825.864948588685</v>
      </c>
      <c r="L237" s="32">
        <f t="shared" si="20"/>
        <v>20695.229501728263</v>
      </c>
      <c r="M237" s="43">
        <f t="shared" si="21"/>
        <v>96.436842489746184</v>
      </c>
      <c r="O237" s="47"/>
    </row>
    <row r="238" spans="1:15">
      <c r="A238">
        <v>233</v>
      </c>
      <c r="B238" t="s">
        <v>349</v>
      </c>
      <c r="C238" s="74">
        <v>12748.7</v>
      </c>
      <c r="E238" s="32">
        <f>AverageHoursWorked!F240</f>
        <v>70443180113.307617</v>
      </c>
      <c r="F238" s="32">
        <f>AverageHoursWorked!D240</f>
        <v>193369014</v>
      </c>
      <c r="G238" s="43">
        <f t="shared" si="22"/>
        <v>180.97848478012719</v>
      </c>
      <c r="H238" s="43">
        <f t="shared" si="18"/>
        <v>56.61539719775336</v>
      </c>
      <c r="I238" s="43">
        <f t="shared" si="19"/>
        <v>95.94544397111774</v>
      </c>
      <c r="J238" s="43"/>
      <c r="K238" s="32">
        <f t="shared" si="23"/>
        <v>65929.3841152854</v>
      </c>
      <c r="L238" s="32">
        <f t="shared" si="20"/>
        <v>20624.652003385563</v>
      </c>
      <c r="M238" s="43">
        <f t="shared" si="21"/>
        <v>96.107961329456231</v>
      </c>
      <c r="O238" s="47"/>
    </row>
    <row r="239" spans="1:15">
      <c r="A239">
        <v>234</v>
      </c>
      <c r="B239" s="46" t="s">
        <v>350</v>
      </c>
      <c r="C239" s="74">
        <v>12915.9</v>
      </c>
      <c r="E239" s="32">
        <f>AverageHoursWorked!F241</f>
        <v>70910972764.796722</v>
      </c>
      <c r="F239" s="32">
        <f>AverageHoursWorked!D241</f>
        <v>193736629.66666701</v>
      </c>
      <c r="G239" s="43">
        <f t="shared" si="22"/>
        <v>182.14247381488485</v>
      </c>
      <c r="H239" s="43">
        <f t="shared" si="18"/>
        <v>56.696046995232159</v>
      </c>
      <c r="I239" s="43">
        <f t="shared" si="19"/>
        <v>96.082120228960733</v>
      </c>
      <c r="J239" s="43"/>
      <c r="K239" s="32">
        <f t="shared" si="23"/>
        <v>66667.310266635759</v>
      </c>
      <c r="L239" s="32">
        <f t="shared" si="20"/>
        <v>20751.73833295119</v>
      </c>
      <c r="M239" s="43">
        <f t="shared" si="21"/>
        <v>96.700165651031739</v>
      </c>
      <c r="O239" s="47"/>
    </row>
    <row r="240" spans="1:15">
      <c r="A240">
        <v>235</v>
      </c>
      <c r="B240" s="46" t="s">
        <v>351</v>
      </c>
      <c r="C240" s="74">
        <v>12962.5</v>
      </c>
      <c r="E240" s="32">
        <f>AverageHoursWorked!F242</f>
        <v>70772458522.930923</v>
      </c>
      <c r="F240" s="32">
        <f>AverageHoursWorked!D242</f>
        <v>194257400</v>
      </c>
      <c r="G240" s="43">
        <f t="shared" si="22"/>
        <v>183.15740714023707</v>
      </c>
      <c r="H240" s="43">
        <f t="shared" si="18"/>
        <v>56.728326773356727</v>
      </c>
      <c r="I240" s="43">
        <f t="shared" si="19"/>
        <v>96.136824387135817</v>
      </c>
      <c r="J240" s="43"/>
      <c r="K240" s="32">
        <f t="shared" si="23"/>
        <v>66728.474693885539</v>
      </c>
      <c r="L240" s="32">
        <f t="shared" si="20"/>
        <v>20667.439972133165</v>
      </c>
      <c r="M240" s="43">
        <f t="shared" si="21"/>
        <v>96.307347212189441</v>
      </c>
      <c r="O240" s="47"/>
    </row>
    <row r="241" spans="1:15">
      <c r="A241">
        <v>236</v>
      </c>
      <c r="B241" s="46" t="s">
        <v>352</v>
      </c>
      <c r="C241" s="74">
        <v>12965.9</v>
      </c>
      <c r="E241" s="32">
        <f>AverageHoursWorked!F243</f>
        <v>71850007818.569168</v>
      </c>
      <c r="F241" s="32">
        <f>AverageHoursWorked!D243</f>
        <v>194874960</v>
      </c>
      <c r="G241" s="43">
        <f t="shared" si="22"/>
        <v>180.45787876238822</v>
      </c>
      <c r="H241" s="43">
        <f t="shared" si="18"/>
        <v>55.61414610687364</v>
      </c>
      <c r="I241" s="43">
        <f t="shared" si="19"/>
        <v>94.248635590431633</v>
      </c>
      <c r="J241" s="43"/>
      <c r="K241" s="32">
        <f t="shared" si="23"/>
        <v>66534.458814000522</v>
      </c>
      <c r="L241" s="32">
        <f t="shared" si="20"/>
        <v>20504.824388941088</v>
      </c>
      <c r="M241" s="43">
        <f t="shared" si="21"/>
        <v>95.54958159372346</v>
      </c>
      <c r="O241" s="47"/>
    </row>
    <row r="242" spans="1:15">
      <c r="A242">
        <v>237</v>
      </c>
      <c r="B242" s="46" t="s">
        <v>353</v>
      </c>
      <c r="C242" s="74">
        <v>13060.7</v>
      </c>
      <c r="E242" s="32">
        <f>AverageHoursWorked!F244</f>
        <v>72146409126.007339</v>
      </c>
      <c r="F242" s="32">
        <f>AverageHoursWorked!D244</f>
        <v>195453530</v>
      </c>
      <c r="G242" s="43">
        <f t="shared" si="22"/>
        <v>181.03049283005657</v>
      </c>
      <c r="H242" s="43">
        <f t="shared" si="18"/>
        <v>55.513051076237218</v>
      </c>
      <c r="I242" s="43">
        <f t="shared" si="19"/>
        <v>94.077311037787311</v>
      </c>
      <c r="J242" s="43"/>
      <c r="K242" s="32">
        <f t="shared" si="23"/>
        <v>66822.533212881855</v>
      </c>
      <c r="L242" s="32">
        <f t="shared" si="20"/>
        <v>20491.148431952864</v>
      </c>
      <c r="M242" s="43">
        <f t="shared" si="21"/>
        <v>95.485853568389913</v>
      </c>
      <c r="O242" s="47"/>
    </row>
    <row r="243" spans="1:15">
      <c r="A243">
        <v>238</v>
      </c>
      <c r="B243" s="46" t="s">
        <v>354</v>
      </c>
      <c r="C243" s="74">
        <v>13099.9</v>
      </c>
      <c r="E243" s="32">
        <f>AverageHoursWorked!F245</f>
        <v>71994522075.945694</v>
      </c>
      <c r="F243" s="32">
        <f>AverageHoursWorked!D245</f>
        <v>196239884.16666701</v>
      </c>
      <c r="G243" s="43">
        <f t="shared" si="22"/>
        <v>181.9568992510452</v>
      </c>
      <c r="H243" s="43">
        <f t="shared" si="18"/>
        <v>55.519536182493511</v>
      </c>
      <c r="I243" s="43">
        <f t="shared" si="19"/>
        <v>94.088301270652522</v>
      </c>
      <c r="J243" s="43"/>
      <c r="K243" s="32">
        <f t="shared" si="23"/>
        <v>66754.523707699613</v>
      </c>
      <c r="L243" s="32">
        <f t="shared" si="20"/>
        <v>20368.451043020621</v>
      </c>
      <c r="M243" s="43">
        <f t="shared" si="21"/>
        <v>94.914101089424946</v>
      </c>
      <c r="O243" s="47"/>
    </row>
    <row r="244" spans="1:15">
      <c r="A244">
        <v>239</v>
      </c>
      <c r="B244" s="46" t="s">
        <v>355</v>
      </c>
      <c r="C244" s="74">
        <v>13204</v>
      </c>
      <c r="E244" s="32">
        <f>AverageHoursWorked!F246</f>
        <v>71894709974.07814</v>
      </c>
      <c r="F244" s="32">
        <f>AverageHoursWorked!D246</f>
        <v>196725571.66666701</v>
      </c>
      <c r="G244" s="43">
        <f t="shared" si="22"/>
        <v>183.65746248591506</v>
      </c>
      <c r="H244" s="43">
        <f t="shared" si="18"/>
        <v>55.75962184430567</v>
      </c>
      <c r="I244" s="43">
        <f t="shared" si="19"/>
        <v>94.495171601937272</v>
      </c>
      <c r="J244" s="43"/>
      <c r="K244" s="32">
        <f t="shared" si="23"/>
        <v>67118.879808736485</v>
      </c>
      <c r="L244" s="32">
        <f t="shared" si="20"/>
        <v>20377.736390839924</v>
      </c>
      <c r="M244" s="43">
        <f t="shared" si="21"/>
        <v>94.957369497008344</v>
      </c>
      <c r="O244" s="47"/>
    </row>
    <row r="245" spans="1:15">
      <c r="A245">
        <v>240</v>
      </c>
      <c r="B245" s="46" t="s">
        <v>356</v>
      </c>
      <c r="C245" s="74">
        <v>13321.1</v>
      </c>
      <c r="E245" s="32">
        <f>AverageHoursWorked!F247</f>
        <v>72246742321.570465</v>
      </c>
      <c r="F245" s="32">
        <f>AverageHoursWorked!D247</f>
        <v>197297884.33333299</v>
      </c>
      <c r="G245" s="43">
        <f t="shared" si="22"/>
        <v>184.38340016367442</v>
      </c>
      <c r="H245" s="43">
        <f t="shared" si="18"/>
        <v>55.701513761836445</v>
      </c>
      <c r="I245" s="43">
        <f t="shared" si="19"/>
        <v>94.396696521892409</v>
      </c>
      <c r="J245" s="43"/>
      <c r="K245" s="32">
        <f t="shared" si="23"/>
        <v>67517.703218216586</v>
      </c>
      <c r="L245" s="32">
        <f t="shared" si="20"/>
        <v>20396.837630929029</v>
      </c>
      <c r="M245" s="43">
        <f t="shared" si="21"/>
        <v>95.046378574277966</v>
      </c>
      <c r="O245" s="47"/>
    </row>
    <row r="246" spans="1:15">
      <c r="A246">
        <v>241</v>
      </c>
      <c r="B246" s="46" t="s">
        <v>357</v>
      </c>
      <c r="C246" s="74">
        <v>13391.2</v>
      </c>
      <c r="E246" s="32">
        <f>AverageHoursWorked!F248</f>
        <v>72453917134.905884</v>
      </c>
      <c r="F246" s="32">
        <f>AverageHoursWorked!D248</f>
        <v>197785559.33333299</v>
      </c>
      <c r="G246" s="43">
        <f t="shared" si="22"/>
        <v>184.82368558577997</v>
      </c>
      <c r="H246" s="43">
        <f t="shared" si="18"/>
        <v>55.556738596070453</v>
      </c>
      <c r="I246" s="43">
        <f t="shared" si="19"/>
        <v>94.151347760902681</v>
      </c>
      <c r="J246" s="43"/>
      <c r="K246" s="32">
        <f t="shared" si="23"/>
        <v>67705.650731717338</v>
      </c>
      <c r="L246" s="32">
        <f t="shared" si="20"/>
        <v>20351.856566744445</v>
      </c>
      <c r="M246" s="43">
        <f t="shared" si="21"/>
        <v>94.836773176984465</v>
      </c>
      <c r="O246" s="47"/>
    </row>
    <row r="247" spans="1:15">
      <c r="A247">
        <v>242</v>
      </c>
      <c r="B247" t="s">
        <v>358</v>
      </c>
      <c r="C247" s="74">
        <v>13366.9</v>
      </c>
      <c r="E247" s="32">
        <f>AverageHoursWorked!F249</f>
        <v>72178792695.44957</v>
      </c>
      <c r="F247" s="32">
        <f>AverageHoursWorked!D249</f>
        <v>197312871.66666666</v>
      </c>
      <c r="G247" s="43">
        <f t="shared" si="22"/>
        <v>185.19151541367776</v>
      </c>
      <c r="H247" s="43">
        <f t="shared" si="18"/>
        <v>55.390353962346239</v>
      </c>
      <c r="I247" s="43">
        <f t="shared" si="19"/>
        <v>93.869377690165905</v>
      </c>
      <c r="K247" s="32">
        <f t="shared" si="23"/>
        <v>67744.693425685706</v>
      </c>
      <c r="L247" s="32">
        <f t="shared" si="20"/>
        <v>20262.281128470204</v>
      </c>
      <c r="M247" s="43">
        <f t="shared" si="21"/>
        <v>94.419364303549088</v>
      </c>
      <c r="O247" s="47"/>
    </row>
    <row r="248" spans="1:15">
      <c r="A248">
        <v>243</v>
      </c>
      <c r="B248" t="s">
        <v>359</v>
      </c>
      <c r="C248" s="74">
        <v>13415.3</v>
      </c>
      <c r="E248" s="32">
        <f>AverageHoursWorked!F250</f>
        <v>72004952304.589294</v>
      </c>
      <c r="F248" s="32">
        <f>AverageHoursWorked!D250</f>
        <v>197739788.66666666</v>
      </c>
      <c r="G248" s="43">
        <f t="shared" si="22"/>
        <v>186.31079628039646</v>
      </c>
      <c r="H248" s="43">
        <f t="shared" si="18"/>
        <v>55.447888836803884</v>
      </c>
      <c r="I248" s="43">
        <f t="shared" si="19"/>
        <v>93.966881361373567</v>
      </c>
      <c r="K248" s="32">
        <f t="shared" si="23"/>
        <v>67843.19984590658</v>
      </c>
      <c r="L248" s="32">
        <f t="shared" si="20"/>
        <v>20190.790219840357</v>
      </c>
      <c r="M248" s="43">
        <f t="shared" si="21"/>
        <v>94.086226780507388</v>
      </c>
      <c r="O248" s="47"/>
    </row>
    <row r="249" spans="1:15">
      <c r="A249">
        <v>244</v>
      </c>
      <c r="B249" s="18" t="s">
        <v>360</v>
      </c>
      <c r="C249" s="74">
        <v>13324.6</v>
      </c>
      <c r="E249" s="32">
        <f>AverageHoursWorked!F251</f>
        <v>71351205775.027252</v>
      </c>
      <c r="F249" s="32">
        <f>AverageHoursWorked!D251</f>
        <v>198265167.33333334</v>
      </c>
      <c r="G249" s="43">
        <f t="shared" si="22"/>
        <v>186.74666889320568</v>
      </c>
      <c r="H249" s="43">
        <f t="shared" si="18"/>
        <v>55.301103211726144</v>
      </c>
      <c r="I249" s="43">
        <f t="shared" si="19"/>
        <v>93.718125498768387</v>
      </c>
      <c r="K249" s="32">
        <f t="shared" si="23"/>
        <v>67205.955434410804</v>
      </c>
      <c r="L249" s="32">
        <f t="shared" si="20"/>
        <v>19901.631980629332</v>
      </c>
      <c r="M249" s="43">
        <f t="shared" si="21"/>
        <v>92.738790282300045</v>
      </c>
      <c r="O249" s="47"/>
    </row>
    <row r="250" spans="1:15">
      <c r="A250">
        <v>245</v>
      </c>
      <c r="B250" s="18" t="s">
        <v>343</v>
      </c>
      <c r="C250" s="74">
        <v>13141.9</v>
      </c>
      <c r="E250" s="32">
        <f>AverageHoursWorked!F252</f>
        <v>70197399938.714233</v>
      </c>
      <c r="F250" s="32">
        <f>AverageHoursWorked!D252</f>
        <v>198748993.33333334</v>
      </c>
      <c r="G250" s="43">
        <f t="shared" si="22"/>
        <v>187.21348670283405</v>
      </c>
      <c r="H250" s="43">
        <f t="shared" si="18"/>
        <v>55.163523880717911</v>
      </c>
      <c r="I250" s="43">
        <f t="shared" si="19"/>
        <v>93.484971433828647</v>
      </c>
      <c r="K250" s="32">
        <f t="shared" si="23"/>
        <v>66123.102208417054</v>
      </c>
      <c r="L250" s="32">
        <f t="shared" si="20"/>
        <v>19483.549994082492</v>
      </c>
      <c r="M250" s="43">
        <f t="shared" si="21"/>
        <v>90.790587355579618</v>
      </c>
    </row>
    <row r="251" spans="1:15">
      <c r="A251">
        <v>246</v>
      </c>
      <c r="B251" s="18" t="s">
        <v>344</v>
      </c>
      <c r="C251" s="77">
        <v>12925.4</v>
      </c>
      <c r="E251" s="32">
        <f>AverageHoursWorked!F253</f>
        <v>68778179819.172836</v>
      </c>
      <c r="F251" s="32">
        <f>AverageHoursWorked!D253</f>
        <v>198601440.66666666</v>
      </c>
      <c r="G251" s="43">
        <f>C251*10^9/E251</f>
        <v>187.92878837419991</v>
      </c>
      <c r="H251" s="43">
        <f>G251/1.005^(A251)</f>
        <v>55.098797618419752</v>
      </c>
      <c r="I251" s="43">
        <f>H251/$H$171*100</f>
        <v>93.37528060270904</v>
      </c>
      <c r="K251" s="32">
        <f>C251*10^9/F251</f>
        <v>65082.105933430947</v>
      </c>
      <c r="L251" s="32">
        <f>K251/$J$1^A251</f>
        <v>19081.407454542867</v>
      </c>
      <c r="M251" s="43">
        <f>L251/$L$171*100</f>
        <v>88.91665999754909</v>
      </c>
    </row>
    <row r="252" spans="1:15">
      <c r="A252">
        <v>247</v>
      </c>
      <c r="B252" s="18" t="s">
        <v>345</v>
      </c>
      <c r="C252" s="77">
        <v>12901.5</v>
      </c>
      <c r="E252" s="32">
        <f>AverageHoursWorked!F254</f>
        <v>67223294964.208008</v>
      </c>
      <c r="F252" s="32">
        <f>AverageHoursWorked!D254</f>
        <v>198962586.66666669</v>
      </c>
      <c r="G252" s="43">
        <f>C252*10^9/E252</f>
        <v>191.92007780739107</v>
      </c>
      <c r="H252" s="43">
        <f>G252/1.005^(A252)</f>
        <v>55.989057548401206</v>
      </c>
      <c r="I252" s="43">
        <f>H252/$H$171*100</f>
        <v>94.883993575849786</v>
      </c>
      <c r="K252" s="32">
        <f>C252*10^9/F252</f>
        <v>64843.84936960342</v>
      </c>
      <c r="L252" s="32">
        <f>K252/$J$1^A252</f>
        <v>18916.968227045858</v>
      </c>
      <c r="M252" s="43">
        <f>L252/$L$171*100</f>
        <v>88.1503964545456</v>
      </c>
    </row>
    <row r="253" spans="1:15">
      <c r="A253">
        <v>248</v>
      </c>
      <c r="B253" s="18" t="s">
        <v>346</v>
      </c>
      <c r="C253" s="77">
        <v>13014</v>
      </c>
      <c r="E253" s="32">
        <f>AverageHoursWorked!F255</f>
        <v>65603333669.942871</v>
      </c>
      <c r="F253" s="32">
        <f>AverageHoursWorked!D255</f>
        <v>199452971.66666666</v>
      </c>
      <c r="G253" s="43">
        <f>C253*10^9/E253</f>
        <v>198.37406534056294</v>
      </c>
      <c r="H253" s="43">
        <f>G253/1.005^(A253)</f>
        <v>57.583966669376004</v>
      </c>
      <c r="I253" s="43">
        <f>H253/$H$171*100</f>
        <v>97.586867198214563</v>
      </c>
      <c r="K253" s="32">
        <f>C253*10^9/F253</f>
        <v>65248.463792003502</v>
      </c>
      <c r="L253" s="32">
        <f>K253/$J$1^A253</f>
        <v>18940.30531549752</v>
      </c>
      <c r="M253" s="43">
        <f>L253/$L$171*100</f>
        <v>88.259143986096007</v>
      </c>
    </row>
    <row r="254" spans="1:15">
      <c r="A254">
        <v>249</v>
      </c>
      <c r="B254" s="18" t="s">
        <v>347</v>
      </c>
      <c r="E254" s="32"/>
      <c r="F254" s="32"/>
    </row>
    <row r="255" spans="1:15">
      <c r="G255" s="92"/>
      <c r="H255" s="92"/>
    </row>
  </sheetData>
  <mergeCells count="3">
    <mergeCell ref="E2:F2"/>
    <mergeCell ref="G2:I2"/>
    <mergeCell ref="K2:M2"/>
  </mergeCells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7</vt:i4>
      </vt:variant>
    </vt:vector>
  </HeadingPairs>
  <TitlesOfParts>
    <vt:vector size="14" baseType="lpstr">
      <vt:lpstr>ReadMe</vt:lpstr>
      <vt:lpstr>AverageHoursWorked</vt:lpstr>
      <vt:lpstr>Data1</vt:lpstr>
      <vt:lpstr>Data1b</vt:lpstr>
      <vt:lpstr>Data2</vt:lpstr>
      <vt:lpstr>Data3</vt:lpstr>
      <vt:lpstr>LaborProductivity</vt:lpstr>
      <vt:lpstr>Fig 3. h</vt:lpstr>
      <vt:lpstr>Fig 4. h</vt:lpstr>
      <vt:lpstr>Fig 1. Y_N</vt:lpstr>
      <vt:lpstr>Fig 2. Y_N</vt:lpstr>
      <vt:lpstr>Fig 5. Y_N</vt:lpstr>
      <vt:lpstr>Fig 6. Y_H</vt:lpstr>
      <vt:lpstr>Fig 7. Y_H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i1jxs02</cp:lastModifiedBy>
  <cp:lastPrinted>2008-08-29T22:44:40Z</cp:lastPrinted>
  <dcterms:created xsi:type="dcterms:W3CDTF">2003-08-06T16:03:35Z</dcterms:created>
  <dcterms:modified xsi:type="dcterms:W3CDTF">2012-01-20T19:38:45Z</dcterms:modified>
</cp:coreProperties>
</file>