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chartsheets/sheet7.xml" ContentType="application/vnd.openxmlformats-officedocument.spreadsheetml.chartsheet+xml"/>
  <Override PartName="/xl/drawings/drawing9.xml" ContentType="application/vnd.openxmlformats-officedocument.drawing+xml"/>
  <Override PartName="/xl/chartsheets/sheet8.xml" ContentType="application/vnd.openxmlformats-officedocument.spreadsheetml.chartsheet+xml"/>
  <Override PartName="/xl/drawings/drawing10.xml" ContentType="application/vnd.openxmlformats-officedocument.drawing+xml"/>
  <Override PartName="/xl/chartsheets/sheet9.xml" ContentType="application/vnd.openxmlformats-officedocument.spreadsheetml.chart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60" windowWidth="17400" windowHeight="10515" activeTab="0"/>
  </bookViews>
  <sheets>
    <sheet name="DataCalc" sheetId="1" r:id="rId1"/>
    <sheet name="ChI_Y&amp;Y_N" sheetId="2" r:id="rId2"/>
    <sheet name="CHCP_Y&amp;Y_N" sheetId="3" r:id="rId3"/>
    <sheet name="CHCP(D)_Y&amp;Y_N" sheetId="4" r:id="rId4"/>
    <sheet name="ChY_N_89" sheetId="5" r:id="rId5"/>
    <sheet name="ChH_N89" sheetId="6" r:id="rId6"/>
    <sheet name="ChY_H_89" sheetId="7" r:id="rId7"/>
    <sheet name="ChY_N&amp;Y_H" sheetId="8" r:id="rId8"/>
    <sheet name="CHY_N&amp;H_N" sheetId="9" r:id="rId9"/>
    <sheet name="CHY_H&amp;H_N" sheetId="10" r:id="rId10"/>
  </sheets>
  <definedNames/>
  <calcPr fullCalcOnLoad="1"/>
</workbook>
</file>

<file path=xl/comments1.xml><?xml version="1.0" encoding="utf-8"?>
<comments xmlns="http://schemas.openxmlformats.org/spreadsheetml/2006/main">
  <authors>
    <author>test</author>
  </authors>
  <commentList>
    <comment ref="C5" authorId="0">
      <text>
        <r>
          <rPr>
            <b/>
            <sz val="10"/>
            <rFont val="Tahoma"/>
            <family val="0"/>
          </rPr>
          <t>test:</t>
        </r>
        <r>
          <rPr>
            <sz val="10"/>
            <rFont val="Tahoma"/>
            <family val="0"/>
          </rPr>
          <t xml:space="preserve">
Data from BEA on 12/15/03.</t>
        </r>
      </text>
    </comment>
    <comment ref="E5" authorId="0">
      <text>
        <r>
          <rPr>
            <b/>
            <sz val="10"/>
            <rFont val="Tahoma"/>
            <family val="0"/>
          </rPr>
          <t>test:</t>
        </r>
        <r>
          <rPr>
            <sz val="10"/>
            <rFont val="Tahoma"/>
            <family val="0"/>
          </rPr>
          <t xml:space="preserve">
From Hours.DataV3</t>
        </r>
      </text>
    </comment>
    <comment ref="G4" authorId="0">
      <text>
        <r>
          <rPr>
            <b/>
            <sz val="10"/>
            <rFont val="Tahoma"/>
            <family val="0"/>
          </rPr>
          <t>test:</t>
        </r>
        <r>
          <rPr>
            <sz val="10"/>
            <rFont val="Tahoma"/>
            <family val="0"/>
          </rPr>
          <t xml:space="preserve">
Seasonally adjusted with census x12, multiplicative</t>
        </r>
      </text>
    </comment>
    <comment ref="O5" authorId="0">
      <text>
        <r>
          <rPr>
            <b/>
            <sz val="10"/>
            <rFont val="Tahoma"/>
            <family val="0"/>
          </rPr>
          <t>test:</t>
        </r>
        <r>
          <rPr>
            <sz val="10"/>
            <rFont val="Tahoma"/>
            <family val="0"/>
          </rPr>
          <t xml:space="preserve">
Seasonally adjusted with census x12, multiplicative</t>
        </r>
      </text>
    </comment>
    <comment ref="P5" authorId="0">
      <text>
        <r>
          <rPr>
            <b/>
            <sz val="10"/>
            <rFont val="Tahoma"/>
            <family val="0"/>
          </rPr>
          <t>test:</t>
        </r>
        <r>
          <rPr>
            <sz val="10"/>
            <rFont val="Tahoma"/>
            <family val="0"/>
          </rPr>
          <t xml:space="preserve">
Seasonally adjusted with census x12, multiplicative</t>
        </r>
      </text>
    </comment>
    <comment ref="Z5" authorId="0">
      <text>
        <r>
          <rPr>
            <b/>
            <sz val="10"/>
            <rFont val="Tahoma"/>
            <family val="0"/>
          </rPr>
          <t>test:</t>
        </r>
        <r>
          <rPr>
            <sz val="10"/>
            <rFont val="Tahoma"/>
            <family val="0"/>
          </rPr>
          <t xml:space="preserve">
Data from BEA on 12/15/03.</t>
        </r>
      </text>
    </comment>
    <comment ref="AA5" authorId="0">
      <text>
        <r>
          <rPr>
            <b/>
            <sz val="10"/>
            <rFont val="Tahoma"/>
            <family val="0"/>
          </rPr>
          <t>test:</t>
        </r>
        <r>
          <rPr>
            <sz val="10"/>
            <rFont val="Tahoma"/>
            <family val="0"/>
          </rPr>
          <t xml:space="preserve">
Data from BEA on 12/15/03.</t>
        </r>
      </text>
    </comment>
    <comment ref="Y5" authorId="0">
      <text>
        <r>
          <rPr>
            <b/>
            <sz val="10"/>
            <rFont val="Tahoma"/>
            <family val="0"/>
          </rPr>
          <t>test:</t>
        </r>
        <r>
          <rPr>
            <sz val="10"/>
            <rFont val="Tahoma"/>
            <family val="0"/>
          </rPr>
          <t xml:space="preserve">
Data from BEA on 12/15/03.</t>
        </r>
      </text>
    </comment>
  </commentList>
</comments>
</file>

<file path=xl/sharedStrings.xml><?xml version="1.0" encoding="utf-8"?>
<sst xmlns="http://schemas.openxmlformats.org/spreadsheetml/2006/main" count="113" uniqueCount="108">
  <si>
    <t xml:space="preserve"> </t>
  </si>
  <si>
    <t xml:space="preserve"> 1989-I </t>
  </si>
  <si>
    <t xml:space="preserve"> 1989-II </t>
  </si>
  <si>
    <t xml:space="preserve"> 1989-III </t>
  </si>
  <si>
    <t xml:space="preserve"> 1989-IV </t>
  </si>
  <si>
    <t xml:space="preserve"> 1990-I </t>
  </si>
  <si>
    <t xml:space="preserve"> 1990-II </t>
  </si>
  <si>
    <t xml:space="preserve"> 1990-III </t>
  </si>
  <si>
    <t xml:space="preserve"> 1990-IV </t>
  </si>
  <si>
    <t xml:space="preserve"> 1991-I </t>
  </si>
  <si>
    <t xml:space="preserve"> 1991-II </t>
  </si>
  <si>
    <t xml:space="preserve"> 1991-III </t>
  </si>
  <si>
    <t xml:space="preserve"> 1991-IV </t>
  </si>
  <si>
    <t xml:space="preserve"> 1992-I </t>
  </si>
  <si>
    <t xml:space="preserve"> 1992-II </t>
  </si>
  <si>
    <t xml:space="preserve"> 1992-III </t>
  </si>
  <si>
    <t xml:space="preserve"> 1992-IV </t>
  </si>
  <si>
    <t xml:space="preserve"> 1993-I </t>
  </si>
  <si>
    <t xml:space="preserve"> 1993-II </t>
  </si>
  <si>
    <t xml:space="preserve"> 1993-III </t>
  </si>
  <si>
    <t xml:space="preserve"> 1993-IV </t>
  </si>
  <si>
    <t xml:space="preserve"> 1994-I </t>
  </si>
  <si>
    <t xml:space="preserve"> 1994-II </t>
  </si>
  <si>
    <t xml:space="preserve"> 1994-III </t>
  </si>
  <si>
    <t xml:space="preserve"> 1994-IV </t>
  </si>
  <si>
    <t xml:space="preserve"> 1995-I </t>
  </si>
  <si>
    <t xml:space="preserve"> 1995-II </t>
  </si>
  <si>
    <t xml:space="preserve"> 1995-III </t>
  </si>
  <si>
    <t xml:space="preserve"> 1995-IV </t>
  </si>
  <si>
    <t xml:space="preserve"> 1996-I </t>
  </si>
  <si>
    <t xml:space="preserve"> 1996-II </t>
  </si>
  <si>
    <t xml:space="preserve"> 1996-III </t>
  </si>
  <si>
    <t xml:space="preserve"> 1996-IV </t>
  </si>
  <si>
    <t xml:space="preserve"> 1997-I </t>
  </si>
  <si>
    <t xml:space="preserve"> 1997-II </t>
  </si>
  <si>
    <t xml:space="preserve"> 1997-III </t>
  </si>
  <si>
    <t xml:space="preserve"> 1997-IV </t>
  </si>
  <si>
    <t xml:space="preserve"> 1998-I </t>
  </si>
  <si>
    <t xml:space="preserve"> 1998-II </t>
  </si>
  <si>
    <t xml:space="preserve"> 1998-III </t>
  </si>
  <si>
    <t xml:space="preserve"> 1998-IV </t>
  </si>
  <si>
    <t xml:space="preserve"> 1999-I </t>
  </si>
  <si>
    <t xml:space="preserve"> 1999-II </t>
  </si>
  <si>
    <t xml:space="preserve"> 1999-III </t>
  </si>
  <si>
    <t xml:space="preserve"> 1999-IV </t>
  </si>
  <si>
    <t xml:space="preserve"> 2000-I </t>
  </si>
  <si>
    <t xml:space="preserve"> 2000-II </t>
  </si>
  <si>
    <t xml:space="preserve"> 2000-III </t>
  </si>
  <si>
    <t xml:space="preserve"> 2000-IV </t>
  </si>
  <si>
    <t xml:space="preserve"> 2001-I </t>
  </si>
  <si>
    <t xml:space="preserve"> 2001-II </t>
  </si>
  <si>
    <t xml:space="preserve"> 2001-III </t>
  </si>
  <si>
    <t xml:space="preserve"> 2001-IV </t>
  </si>
  <si>
    <t xml:space="preserve"> 2002-I </t>
  </si>
  <si>
    <t xml:space="preserve"> 2002-II </t>
  </si>
  <si>
    <t xml:space="preserve"> 2002-III </t>
  </si>
  <si>
    <t xml:space="preserve"> 2002-IV </t>
  </si>
  <si>
    <t xml:space="preserve"> 2003-I </t>
  </si>
  <si>
    <t xml:space="preserve"> 2003-II </t>
  </si>
  <si>
    <t>CPS total hours worked including military personnel</t>
  </si>
  <si>
    <t>Productivity</t>
  </si>
  <si>
    <t>in billion dollars</t>
  </si>
  <si>
    <t>Productivity base 1989.1=100</t>
  </si>
  <si>
    <t xml:space="preserve">Detrended Prod. </t>
  </si>
  <si>
    <t>1989.1=100</t>
  </si>
  <si>
    <t>Detrended Prod.</t>
  </si>
  <si>
    <t>GDP per N</t>
  </si>
  <si>
    <t>Detrended</t>
  </si>
  <si>
    <t>Non-Institutional Pop age 16-64</t>
  </si>
  <si>
    <t xml:space="preserve"> 2003-III</t>
  </si>
  <si>
    <t xml:space="preserve"> 2003-IV </t>
  </si>
  <si>
    <t>Gross domestic product in 2000 chained dollars</t>
  </si>
  <si>
    <t>2004-I</t>
  </si>
  <si>
    <t>CPS</t>
  </si>
  <si>
    <t>1989-1=100</t>
  </si>
  <si>
    <t>at annual rate</t>
  </si>
  <si>
    <t>GDP/N base 1989.1=100 (trend 2 %)</t>
  </si>
  <si>
    <t>GDP/H base 1989.1 =100 (trend 2 %)</t>
  </si>
  <si>
    <t>H/N base 1989.1 =100</t>
  </si>
  <si>
    <t>Domestic Corporate Profits over GDP</t>
  </si>
  <si>
    <t>Total Corporate Profits over GDP</t>
  </si>
  <si>
    <t>GDP</t>
  </si>
  <si>
    <t>in bln $</t>
  </si>
  <si>
    <t>in million $</t>
  </si>
  <si>
    <t>Fixed Investment</t>
  </si>
  <si>
    <t>Residential Construction</t>
  </si>
  <si>
    <t>Inventory</t>
  </si>
  <si>
    <t>FA105013005.Q</t>
  </si>
  <si>
    <t>FA795013005.Q</t>
  </si>
  <si>
    <t>FA105012003.Q</t>
  </si>
  <si>
    <t>FA105020005.Q</t>
  </si>
  <si>
    <t>Non Financial Corporate Investment over GDP</t>
  </si>
  <si>
    <t>Total Corporate Investment over GDP</t>
  </si>
  <si>
    <t>Based on the Flow of Funds Accounts of the Federal Reserve Bank</t>
  </si>
  <si>
    <t>raw data</t>
  </si>
  <si>
    <t>calculations</t>
  </si>
  <si>
    <t>imported from other file, see comment</t>
  </si>
  <si>
    <t>at .5 percent quarterly</t>
  </si>
  <si>
    <t>trend 0.5 % quarterly</t>
  </si>
  <si>
    <t>Population in 1000</t>
  </si>
  <si>
    <t>Data summary</t>
  </si>
  <si>
    <t>Corporate Profit_Domestic Industries</t>
  </si>
  <si>
    <t>Corporate profits with inventory valuation and capital consumption adjustments</t>
  </si>
  <si>
    <t xml:space="preserve">    Gross domestic product</t>
  </si>
  <si>
    <t>in bln current $</t>
  </si>
  <si>
    <t>in percent</t>
  </si>
  <si>
    <t>Fincancial Corporate</t>
  </si>
  <si>
    <t>Non-financial Corporate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</si>
</sst>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0">
    <font>
      <sz val="10"/>
      <name val="Arial"/>
      <family val="0"/>
    </font>
    <font>
      <sz val="10"/>
      <name val="Tahoma"/>
      <family val="0"/>
    </font>
    <font>
      <b/>
      <sz val="10"/>
      <name val="Tahoma"/>
      <family val="0"/>
    </font>
    <font>
      <sz val="16"/>
      <name val="Arial"/>
      <family val="2"/>
    </font>
    <font>
      <sz val="12"/>
      <name val="Arial"/>
      <family val="0"/>
    </font>
    <font>
      <b/>
      <sz val="18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164" fontId="0" fillId="3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525"/>
          <c:w val="0.97925"/>
          <c:h val="0.919"/>
        </c:manualLayout>
      </c:layout>
      <c:lineChart>
        <c:grouping val="standard"/>
        <c:varyColors val="0"/>
        <c:ser>
          <c:idx val="1"/>
          <c:order val="1"/>
          <c:tx>
            <c:strRef>
              <c:f>DataCalc!$AL$5:$AL$6</c:f>
              <c:strCache>
                <c:ptCount val="1"/>
                <c:pt idx="0">
                  <c:v>Non Financial Corporate Investment over GDP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DataCalc!$B$7:$B$67</c:f>
              <c:strCache>
                <c:ptCount val="61"/>
                <c:pt idx="0">
                  <c:v> </c:v>
                </c:pt>
                <c:pt idx="1">
                  <c:v> 1989-I </c:v>
                </c:pt>
                <c:pt idx="2">
                  <c:v> 1989-II </c:v>
                </c:pt>
                <c:pt idx="3">
                  <c:v> 1989-III </c:v>
                </c:pt>
                <c:pt idx="4">
                  <c:v> 1989-IV </c:v>
                </c:pt>
                <c:pt idx="5">
                  <c:v> 1990-I </c:v>
                </c:pt>
                <c:pt idx="6">
                  <c:v> 1990-II </c:v>
                </c:pt>
                <c:pt idx="7">
                  <c:v> 1990-III </c:v>
                </c:pt>
                <c:pt idx="8">
                  <c:v> 1990-IV </c:v>
                </c:pt>
                <c:pt idx="9">
                  <c:v> 1991-I </c:v>
                </c:pt>
                <c:pt idx="10">
                  <c:v> 1991-II </c:v>
                </c:pt>
                <c:pt idx="11">
                  <c:v> 1991-III </c:v>
                </c:pt>
                <c:pt idx="12">
                  <c:v> 1991-IV </c:v>
                </c:pt>
                <c:pt idx="13">
                  <c:v> 1992-I </c:v>
                </c:pt>
                <c:pt idx="14">
                  <c:v> 1992-II </c:v>
                </c:pt>
                <c:pt idx="15">
                  <c:v> 1992-III </c:v>
                </c:pt>
                <c:pt idx="16">
                  <c:v> 1992-IV </c:v>
                </c:pt>
                <c:pt idx="17">
                  <c:v> 1993-I </c:v>
                </c:pt>
                <c:pt idx="18">
                  <c:v> 1993-II </c:v>
                </c:pt>
                <c:pt idx="19">
                  <c:v> 1993-III </c:v>
                </c:pt>
                <c:pt idx="20">
                  <c:v> 1993-IV </c:v>
                </c:pt>
                <c:pt idx="21">
                  <c:v> 1994-I </c:v>
                </c:pt>
                <c:pt idx="22">
                  <c:v> 1994-II </c:v>
                </c:pt>
                <c:pt idx="23">
                  <c:v> 1994-III </c:v>
                </c:pt>
                <c:pt idx="24">
                  <c:v> 1994-IV </c:v>
                </c:pt>
                <c:pt idx="25">
                  <c:v> 1995-I </c:v>
                </c:pt>
                <c:pt idx="26">
                  <c:v> 1995-II </c:v>
                </c:pt>
                <c:pt idx="27">
                  <c:v> 1995-III </c:v>
                </c:pt>
                <c:pt idx="28">
                  <c:v> 1995-IV </c:v>
                </c:pt>
                <c:pt idx="29">
                  <c:v> 1996-I </c:v>
                </c:pt>
                <c:pt idx="30">
                  <c:v> 1996-II </c:v>
                </c:pt>
                <c:pt idx="31">
                  <c:v> 1996-III </c:v>
                </c:pt>
                <c:pt idx="32">
                  <c:v> 1996-IV </c:v>
                </c:pt>
                <c:pt idx="33">
                  <c:v> 1997-I </c:v>
                </c:pt>
                <c:pt idx="34">
                  <c:v> 1997-II </c:v>
                </c:pt>
                <c:pt idx="35">
                  <c:v> 1997-III </c:v>
                </c:pt>
                <c:pt idx="36">
                  <c:v> 1997-IV </c:v>
                </c:pt>
                <c:pt idx="37">
                  <c:v> 1998-I </c:v>
                </c:pt>
                <c:pt idx="38">
                  <c:v> 1998-II </c:v>
                </c:pt>
                <c:pt idx="39">
                  <c:v> 1998-III </c:v>
                </c:pt>
                <c:pt idx="40">
                  <c:v> 1998-IV </c:v>
                </c:pt>
                <c:pt idx="41">
                  <c:v> 1999-I </c:v>
                </c:pt>
                <c:pt idx="42">
                  <c:v> 1999-II </c:v>
                </c:pt>
                <c:pt idx="43">
                  <c:v> 1999-III </c:v>
                </c:pt>
                <c:pt idx="44">
                  <c:v> 1999-IV </c:v>
                </c:pt>
                <c:pt idx="45">
                  <c:v> 2000-I </c:v>
                </c:pt>
                <c:pt idx="46">
                  <c:v> 2000-II </c:v>
                </c:pt>
                <c:pt idx="47">
                  <c:v> 2000-III </c:v>
                </c:pt>
                <c:pt idx="48">
                  <c:v> 2000-IV </c:v>
                </c:pt>
                <c:pt idx="49">
                  <c:v> 2001-I </c:v>
                </c:pt>
                <c:pt idx="50">
                  <c:v> 2001-II </c:v>
                </c:pt>
                <c:pt idx="51">
                  <c:v> 2001-III </c:v>
                </c:pt>
                <c:pt idx="52">
                  <c:v> 2001-IV </c:v>
                </c:pt>
                <c:pt idx="53">
                  <c:v> 2002-I </c:v>
                </c:pt>
                <c:pt idx="54">
                  <c:v> 2002-II </c:v>
                </c:pt>
                <c:pt idx="55">
                  <c:v> 2002-III </c:v>
                </c:pt>
                <c:pt idx="56">
                  <c:v> 2002-IV </c:v>
                </c:pt>
                <c:pt idx="57">
                  <c:v> 2003-I </c:v>
                </c:pt>
                <c:pt idx="58">
                  <c:v> 2003-II </c:v>
                </c:pt>
                <c:pt idx="59">
                  <c:v> 2003-III</c:v>
                </c:pt>
                <c:pt idx="60">
                  <c:v> 2003-IV </c:v>
                </c:pt>
              </c:strCache>
            </c:strRef>
          </c:cat>
          <c:val>
            <c:numRef>
              <c:f>DataCalc!$AL$7:$AL$67</c:f>
              <c:numCache>
                <c:ptCount val="61"/>
                <c:pt idx="1">
                  <c:v>8.062883083509224</c:v>
                </c:pt>
                <c:pt idx="2">
                  <c:v>7.925413267612895</c:v>
                </c:pt>
                <c:pt idx="3">
                  <c:v>7.735959154957074</c:v>
                </c:pt>
                <c:pt idx="4">
                  <c:v>7.6882813063799915</c:v>
                </c:pt>
                <c:pt idx="5">
                  <c:v>7.5818548673482855</c:v>
                </c:pt>
                <c:pt idx="6">
                  <c:v>7.748760091103443</c:v>
                </c:pt>
                <c:pt idx="7">
                  <c:v>7.489611556759527</c:v>
                </c:pt>
                <c:pt idx="8">
                  <c:v>6.856882289358131</c:v>
                </c:pt>
                <c:pt idx="9">
                  <c:v>6.870609263235984</c:v>
                </c:pt>
                <c:pt idx="10">
                  <c:v>6.682102944098264</c:v>
                </c:pt>
                <c:pt idx="11">
                  <c:v>6.994691858386376</c:v>
                </c:pt>
                <c:pt idx="12">
                  <c:v>7.078368619283309</c:v>
                </c:pt>
                <c:pt idx="13">
                  <c:v>6.620336597741813</c:v>
                </c:pt>
                <c:pt idx="14">
                  <c:v>7.0898570337045355</c:v>
                </c:pt>
                <c:pt idx="15">
                  <c:v>7.142816841100877</c:v>
                </c:pt>
                <c:pt idx="16">
                  <c:v>7.269782260463609</c:v>
                </c:pt>
                <c:pt idx="17">
                  <c:v>7.567963137145335</c:v>
                </c:pt>
                <c:pt idx="18">
                  <c:v>7.4922997022722955</c:v>
                </c:pt>
                <c:pt idx="19">
                  <c:v>7.356339645159594</c:v>
                </c:pt>
                <c:pt idx="20">
                  <c:v>7.497274368119562</c:v>
                </c:pt>
                <c:pt idx="21">
                  <c:v>7.5758099735826825</c:v>
                </c:pt>
                <c:pt idx="22">
                  <c:v>8.065505374765698</c:v>
                </c:pt>
                <c:pt idx="23">
                  <c:v>7.812530963819642</c:v>
                </c:pt>
                <c:pt idx="24">
                  <c:v>8.40146404345285</c:v>
                </c:pt>
                <c:pt idx="25">
                  <c:v>8.712618060399734</c:v>
                </c:pt>
                <c:pt idx="26">
                  <c:v>8.47086657526555</c:v>
                </c:pt>
                <c:pt idx="27">
                  <c:v>8.2248987662228</c:v>
                </c:pt>
                <c:pt idx="28">
                  <c:v>8.134127758408708</c:v>
                </c:pt>
                <c:pt idx="29">
                  <c:v>7.917388764948631</c:v>
                </c:pt>
                <c:pt idx="30">
                  <c:v>8.07860952705742</c:v>
                </c:pt>
                <c:pt idx="31">
                  <c:v>8.414984249927507</c:v>
                </c:pt>
                <c:pt idx="32">
                  <c:v>8.396442867185243</c:v>
                </c:pt>
                <c:pt idx="33">
                  <c:v>8.54733193515258</c:v>
                </c:pt>
                <c:pt idx="34">
                  <c:v>9.084085239718984</c:v>
                </c:pt>
                <c:pt idx="35">
                  <c:v>8.981526199095757</c:v>
                </c:pt>
                <c:pt idx="36">
                  <c:v>8.972953000644539</c:v>
                </c:pt>
                <c:pt idx="37">
                  <c:v>9.154075569756865</c:v>
                </c:pt>
                <c:pt idx="38">
                  <c:v>8.881916712886465</c:v>
                </c:pt>
                <c:pt idx="39">
                  <c:v>8.942111272098012</c:v>
                </c:pt>
                <c:pt idx="40">
                  <c:v>9.017115179846424</c:v>
                </c:pt>
                <c:pt idx="41">
                  <c:v>9.254396331545731</c:v>
                </c:pt>
                <c:pt idx="42">
                  <c:v>9.293691319207705</c:v>
                </c:pt>
                <c:pt idx="43">
                  <c:v>9.256399813904807</c:v>
                </c:pt>
                <c:pt idx="44">
                  <c:v>9.516943852933759</c:v>
                </c:pt>
                <c:pt idx="45">
                  <c:v>9.250643885664225</c:v>
                </c:pt>
                <c:pt idx="46">
                  <c:v>9.704921417337408</c:v>
                </c:pt>
                <c:pt idx="47">
                  <c:v>9.597771533062684</c:v>
                </c:pt>
                <c:pt idx="48">
                  <c:v>9.180428828908479</c:v>
                </c:pt>
                <c:pt idx="49">
                  <c:v>8.73724454169729</c:v>
                </c:pt>
                <c:pt idx="50">
                  <c:v>8.138273913464115</c:v>
                </c:pt>
                <c:pt idx="51">
                  <c:v>7.718939732572869</c:v>
                </c:pt>
                <c:pt idx="52">
                  <c:v>7.09121244737502</c:v>
                </c:pt>
                <c:pt idx="53">
                  <c:v>7.326610423627343</c:v>
                </c:pt>
                <c:pt idx="54">
                  <c:v>7.406659084059254</c:v>
                </c:pt>
                <c:pt idx="55">
                  <c:v>7.642549724894429</c:v>
                </c:pt>
                <c:pt idx="56">
                  <c:v>7.47348828488203</c:v>
                </c:pt>
                <c:pt idx="57">
                  <c:v>7.154006650583557</c:v>
                </c:pt>
                <c:pt idx="58">
                  <c:v>7.168399896743741</c:v>
                </c:pt>
                <c:pt idx="59">
                  <c:v>7.197165725810082</c:v>
                </c:pt>
                <c:pt idx="60">
                  <c:v>7.479404210694702</c:v>
                </c:pt>
              </c:numCache>
            </c:numRef>
          </c:val>
          <c:smooth val="0"/>
        </c:ser>
        <c:marker val="1"/>
        <c:axId val="24738743"/>
        <c:axId val="32668316"/>
      </c:lineChart>
      <c:lineChart>
        <c:grouping val="standard"/>
        <c:varyColors val="0"/>
        <c:ser>
          <c:idx val="0"/>
          <c:order val="0"/>
          <c:tx>
            <c:strRef>
              <c:f>DataCalc!$U$5:$U$6</c:f>
              <c:strCache>
                <c:ptCount val="1"/>
                <c:pt idx="0">
                  <c:v>GDP/N base 1989.1=100 (trend 2 %)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DataCalc!$B$7:$B$67</c:f>
              <c:strCache>
                <c:ptCount val="61"/>
                <c:pt idx="0">
                  <c:v> </c:v>
                </c:pt>
                <c:pt idx="1">
                  <c:v> 1989-I </c:v>
                </c:pt>
                <c:pt idx="2">
                  <c:v> 1989-II </c:v>
                </c:pt>
                <c:pt idx="3">
                  <c:v> 1989-III </c:v>
                </c:pt>
                <c:pt idx="4">
                  <c:v> 1989-IV </c:v>
                </c:pt>
                <c:pt idx="5">
                  <c:v> 1990-I </c:v>
                </c:pt>
                <c:pt idx="6">
                  <c:v> 1990-II </c:v>
                </c:pt>
                <c:pt idx="7">
                  <c:v> 1990-III </c:v>
                </c:pt>
                <c:pt idx="8">
                  <c:v> 1990-IV </c:v>
                </c:pt>
                <c:pt idx="9">
                  <c:v> 1991-I </c:v>
                </c:pt>
                <c:pt idx="10">
                  <c:v> 1991-II </c:v>
                </c:pt>
                <c:pt idx="11">
                  <c:v> 1991-III </c:v>
                </c:pt>
                <c:pt idx="12">
                  <c:v> 1991-IV </c:v>
                </c:pt>
                <c:pt idx="13">
                  <c:v> 1992-I </c:v>
                </c:pt>
                <c:pt idx="14">
                  <c:v> 1992-II </c:v>
                </c:pt>
                <c:pt idx="15">
                  <c:v> 1992-III </c:v>
                </c:pt>
                <c:pt idx="16">
                  <c:v> 1992-IV </c:v>
                </c:pt>
                <c:pt idx="17">
                  <c:v> 1993-I </c:v>
                </c:pt>
                <c:pt idx="18">
                  <c:v> 1993-II </c:v>
                </c:pt>
                <c:pt idx="19">
                  <c:v> 1993-III </c:v>
                </c:pt>
                <c:pt idx="20">
                  <c:v> 1993-IV </c:v>
                </c:pt>
                <c:pt idx="21">
                  <c:v> 1994-I </c:v>
                </c:pt>
                <c:pt idx="22">
                  <c:v> 1994-II </c:v>
                </c:pt>
                <c:pt idx="23">
                  <c:v> 1994-III </c:v>
                </c:pt>
                <c:pt idx="24">
                  <c:v> 1994-IV </c:v>
                </c:pt>
                <c:pt idx="25">
                  <c:v> 1995-I </c:v>
                </c:pt>
                <c:pt idx="26">
                  <c:v> 1995-II </c:v>
                </c:pt>
                <c:pt idx="27">
                  <c:v> 1995-III </c:v>
                </c:pt>
                <c:pt idx="28">
                  <c:v> 1995-IV </c:v>
                </c:pt>
                <c:pt idx="29">
                  <c:v> 1996-I </c:v>
                </c:pt>
                <c:pt idx="30">
                  <c:v> 1996-II </c:v>
                </c:pt>
                <c:pt idx="31">
                  <c:v> 1996-III </c:v>
                </c:pt>
                <c:pt idx="32">
                  <c:v> 1996-IV </c:v>
                </c:pt>
                <c:pt idx="33">
                  <c:v> 1997-I </c:v>
                </c:pt>
                <c:pt idx="34">
                  <c:v> 1997-II </c:v>
                </c:pt>
                <c:pt idx="35">
                  <c:v> 1997-III </c:v>
                </c:pt>
                <c:pt idx="36">
                  <c:v> 1997-IV </c:v>
                </c:pt>
                <c:pt idx="37">
                  <c:v> 1998-I </c:v>
                </c:pt>
                <c:pt idx="38">
                  <c:v> 1998-II </c:v>
                </c:pt>
                <c:pt idx="39">
                  <c:v> 1998-III </c:v>
                </c:pt>
                <c:pt idx="40">
                  <c:v> 1998-IV </c:v>
                </c:pt>
                <c:pt idx="41">
                  <c:v> 1999-I </c:v>
                </c:pt>
                <c:pt idx="42">
                  <c:v> 1999-II </c:v>
                </c:pt>
                <c:pt idx="43">
                  <c:v> 1999-III </c:v>
                </c:pt>
                <c:pt idx="44">
                  <c:v> 1999-IV </c:v>
                </c:pt>
                <c:pt idx="45">
                  <c:v> 2000-I </c:v>
                </c:pt>
                <c:pt idx="46">
                  <c:v> 2000-II </c:v>
                </c:pt>
                <c:pt idx="47">
                  <c:v> 2000-III </c:v>
                </c:pt>
                <c:pt idx="48">
                  <c:v> 2000-IV </c:v>
                </c:pt>
                <c:pt idx="49">
                  <c:v> 2001-I </c:v>
                </c:pt>
                <c:pt idx="50">
                  <c:v> 2001-II </c:v>
                </c:pt>
                <c:pt idx="51">
                  <c:v> 2001-III </c:v>
                </c:pt>
                <c:pt idx="52">
                  <c:v> 2001-IV </c:v>
                </c:pt>
                <c:pt idx="53">
                  <c:v> 2002-I </c:v>
                </c:pt>
                <c:pt idx="54">
                  <c:v> 2002-II </c:v>
                </c:pt>
                <c:pt idx="55">
                  <c:v> 2002-III </c:v>
                </c:pt>
                <c:pt idx="56">
                  <c:v> 2002-IV </c:v>
                </c:pt>
                <c:pt idx="57">
                  <c:v> 2003-I </c:v>
                </c:pt>
                <c:pt idx="58">
                  <c:v> 2003-II </c:v>
                </c:pt>
                <c:pt idx="59">
                  <c:v> 2003-III</c:v>
                </c:pt>
                <c:pt idx="60">
                  <c:v> 2003-IV </c:v>
                </c:pt>
              </c:strCache>
            </c:strRef>
          </c:cat>
          <c:val>
            <c:numRef>
              <c:f>DataCalc!$U$7:$U$67</c:f>
              <c:numCache>
                <c:ptCount val="61"/>
                <c:pt idx="1">
                  <c:v>100</c:v>
                </c:pt>
                <c:pt idx="2">
                  <c:v>99.99052334126212</c:v>
                </c:pt>
                <c:pt idx="3">
                  <c:v>100.02489468020521</c:v>
                </c:pt>
                <c:pt idx="4">
                  <c:v>99.60977564919469</c:v>
                </c:pt>
                <c:pt idx="5">
                  <c:v>99.38632058207362</c:v>
                </c:pt>
                <c:pt idx="6">
                  <c:v>98.97186767619283</c:v>
                </c:pt>
                <c:pt idx="7">
                  <c:v>98.29032032863948</c:v>
                </c:pt>
                <c:pt idx="8">
                  <c:v>96.82237992313696</c:v>
                </c:pt>
                <c:pt idx="9">
                  <c:v>95.67793347711203</c:v>
                </c:pt>
                <c:pt idx="10">
                  <c:v>95.66162846715794</c:v>
                </c:pt>
                <c:pt idx="11">
                  <c:v>95.43890860826298</c:v>
                </c:pt>
                <c:pt idx="12">
                  <c:v>95.16671452629124</c:v>
                </c:pt>
                <c:pt idx="13">
                  <c:v>95.49651879301267</c:v>
                </c:pt>
                <c:pt idx="14">
                  <c:v>95.75525671678211</c:v>
                </c:pt>
                <c:pt idx="15">
                  <c:v>95.98033624224084</c:v>
                </c:pt>
                <c:pt idx="16">
                  <c:v>96.27792591656048</c:v>
                </c:pt>
                <c:pt idx="17">
                  <c:v>95.68656737057823</c:v>
                </c:pt>
                <c:pt idx="18">
                  <c:v>95.4899001157431</c:v>
                </c:pt>
                <c:pt idx="19">
                  <c:v>95.26365957586577</c:v>
                </c:pt>
                <c:pt idx="20">
                  <c:v>95.8017429977709</c:v>
                </c:pt>
                <c:pt idx="21">
                  <c:v>96.0032977189005</c:v>
                </c:pt>
                <c:pt idx="22">
                  <c:v>96.49523523092128</c:v>
                </c:pt>
                <c:pt idx="23">
                  <c:v>96.22558997671746</c:v>
                </c:pt>
                <c:pt idx="24">
                  <c:v>96.52808951064526</c:v>
                </c:pt>
                <c:pt idx="25">
                  <c:v>96.21689602003823</c:v>
                </c:pt>
                <c:pt idx="26">
                  <c:v>95.73653756812917</c:v>
                </c:pt>
                <c:pt idx="27">
                  <c:v>95.80733480960617</c:v>
                </c:pt>
                <c:pt idx="28">
                  <c:v>95.7802066385816</c:v>
                </c:pt>
                <c:pt idx="29">
                  <c:v>95.77237200575009</c:v>
                </c:pt>
                <c:pt idx="30">
                  <c:v>96.60779580258483</c:v>
                </c:pt>
                <c:pt idx="31">
                  <c:v>96.64498575189855</c:v>
                </c:pt>
                <c:pt idx="32">
                  <c:v>96.97907966211936</c:v>
                </c:pt>
                <c:pt idx="33">
                  <c:v>96.73155219736024</c:v>
                </c:pt>
                <c:pt idx="34">
                  <c:v>97.48546330054806</c:v>
                </c:pt>
                <c:pt idx="35">
                  <c:v>97.92790252840598</c:v>
                </c:pt>
                <c:pt idx="36">
                  <c:v>97.858597494077</c:v>
                </c:pt>
                <c:pt idx="37">
                  <c:v>98.21564973985332</c:v>
                </c:pt>
                <c:pt idx="38">
                  <c:v>98.11193005891471</c:v>
                </c:pt>
                <c:pt idx="39">
                  <c:v>98.44798491687075</c:v>
                </c:pt>
                <c:pt idx="40">
                  <c:v>99.1233753784865</c:v>
                </c:pt>
                <c:pt idx="41">
                  <c:v>99.06124944034849</c:v>
                </c:pt>
                <c:pt idx="42">
                  <c:v>99.10602316268601</c:v>
                </c:pt>
                <c:pt idx="43">
                  <c:v>99.45325776256519</c:v>
                </c:pt>
                <c:pt idx="44">
                  <c:v>100.40238786979427</c:v>
                </c:pt>
                <c:pt idx="45">
                  <c:v>98.55655388052988</c:v>
                </c:pt>
                <c:pt idx="46">
                  <c:v>99.28022222800485</c:v>
                </c:pt>
                <c:pt idx="47">
                  <c:v>98.33933357461308</c:v>
                </c:pt>
                <c:pt idx="48">
                  <c:v>98.04596381949874</c:v>
                </c:pt>
                <c:pt idx="49">
                  <c:v>97.23833142601389</c:v>
                </c:pt>
                <c:pt idx="50">
                  <c:v>96.2866879423071</c:v>
                </c:pt>
                <c:pt idx="51">
                  <c:v>95.16539351906249</c:v>
                </c:pt>
                <c:pt idx="52">
                  <c:v>94.82956590914682</c:v>
                </c:pt>
                <c:pt idx="53">
                  <c:v>95.19019620493965</c:v>
                </c:pt>
                <c:pt idx="54">
                  <c:v>94.91297845553076</c:v>
                </c:pt>
                <c:pt idx="55">
                  <c:v>94.90971425137315</c:v>
                </c:pt>
                <c:pt idx="56">
                  <c:v>93.7084881702317</c:v>
                </c:pt>
                <c:pt idx="57">
                  <c:v>93.36744008984465</c:v>
                </c:pt>
                <c:pt idx="58">
                  <c:v>93.3086553773097</c:v>
                </c:pt>
                <c:pt idx="59">
                  <c:v>94.36984592919885</c:v>
                </c:pt>
                <c:pt idx="60">
                  <c:v>94.52881442152983</c:v>
                </c:pt>
              </c:numCache>
            </c:numRef>
          </c:val>
          <c:smooth val="0"/>
        </c:ser>
        <c:marker val="1"/>
        <c:axId val="46610221"/>
        <c:axId val="24651194"/>
      </c:lineChart>
      <c:catAx>
        <c:axId val="24738743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32668316"/>
        <c:crosses val="autoZero"/>
        <c:auto val="1"/>
        <c:lblOffset val="100"/>
        <c:tickLblSkip val="4"/>
        <c:tickMarkSkip val="4"/>
        <c:noMultiLvlLbl val="0"/>
      </c:catAx>
      <c:valAx>
        <c:axId val="32668316"/>
        <c:scaling>
          <c:orientation val="minMax"/>
          <c:max val="14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24738743"/>
        <c:crossesAt val="1"/>
        <c:crossBetween val="between"/>
        <c:dispUnits/>
      </c:valAx>
      <c:catAx>
        <c:axId val="46610221"/>
        <c:scaling>
          <c:orientation val="minMax"/>
        </c:scaling>
        <c:axPos val="b"/>
        <c:delete val="1"/>
        <c:majorTickMark val="in"/>
        <c:minorTickMark val="none"/>
        <c:tickLblPos val="nextTo"/>
        <c:crossAx val="24651194"/>
        <c:crosses val="autoZero"/>
        <c:auto val="1"/>
        <c:lblOffset val="100"/>
        <c:noMultiLvlLbl val="0"/>
      </c:catAx>
      <c:valAx>
        <c:axId val="24651194"/>
        <c:scaling>
          <c:orientation val="minMax"/>
          <c:max val="106"/>
          <c:min val="92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4661022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15"/>
          <c:y val="0.9525"/>
          <c:w val="0.76175"/>
          <c:h val="0.041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1"/>
          <c:tx>
            <c:strRef>
              <c:f>DataCalc!$AC$5:$AC$6</c:f>
              <c:strCache>
                <c:ptCount val="1"/>
                <c:pt idx="0">
                  <c:v>Total Corporate Profits over GDP in percent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DataCalc!$B$7:$B$67</c:f>
              <c:strCache>
                <c:ptCount val="61"/>
                <c:pt idx="0">
                  <c:v> </c:v>
                </c:pt>
                <c:pt idx="1">
                  <c:v> 1989-I </c:v>
                </c:pt>
                <c:pt idx="2">
                  <c:v> 1989-II </c:v>
                </c:pt>
                <c:pt idx="3">
                  <c:v> 1989-III </c:v>
                </c:pt>
                <c:pt idx="4">
                  <c:v> 1989-IV </c:v>
                </c:pt>
                <c:pt idx="5">
                  <c:v> 1990-I </c:v>
                </c:pt>
                <c:pt idx="6">
                  <c:v> 1990-II </c:v>
                </c:pt>
                <c:pt idx="7">
                  <c:v> 1990-III </c:v>
                </c:pt>
                <c:pt idx="8">
                  <c:v> 1990-IV </c:v>
                </c:pt>
                <c:pt idx="9">
                  <c:v> 1991-I </c:v>
                </c:pt>
                <c:pt idx="10">
                  <c:v> 1991-II </c:v>
                </c:pt>
                <c:pt idx="11">
                  <c:v> 1991-III </c:v>
                </c:pt>
                <c:pt idx="12">
                  <c:v> 1991-IV </c:v>
                </c:pt>
                <c:pt idx="13">
                  <c:v> 1992-I </c:v>
                </c:pt>
                <c:pt idx="14">
                  <c:v> 1992-II </c:v>
                </c:pt>
                <c:pt idx="15">
                  <c:v> 1992-III </c:v>
                </c:pt>
                <c:pt idx="16">
                  <c:v> 1992-IV </c:v>
                </c:pt>
                <c:pt idx="17">
                  <c:v> 1993-I </c:v>
                </c:pt>
                <c:pt idx="18">
                  <c:v> 1993-II </c:v>
                </c:pt>
                <c:pt idx="19">
                  <c:v> 1993-III </c:v>
                </c:pt>
                <c:pt idx="20">
                  <c:v> 1993-IV </c:v>
                </c:pt>
                <c:pt idx="21">
                  <c:v> 1994-I </c:v>
                </c:pt>
                <c:pt idx="22">
                  <c:v> 1994-II </c:v>
                </c:pt>
                <c:pt idx="23">
                  <c:v> 1994-III </c:v>
                </c:pt>
                <c:pt idx="24">
                  <c:v> 1994-IV </c:v>
                </c:pt>
                <c:pt idx="25">
                  <c:v> 1995-I </c:v>
                </c:pt>
                <c:pt idx="26">
                  <c:v> 1995-II </c:v>
                </c:pt>
                <c:pt idx="27">
                  <c:v> 1995-III </c:v>
                </c:pt>
                <c:pt idx="28">
                  <c:v> 1995-IV </c:v>
                </c:pt>
                <c:pt idx="29">
                  <c:v> 1996-I </c:v>
                </c:pt>
                <c:pt idx="30">
                  <c:v> 1996-II </c:v>
                </c:pt>
                <c:pt idx="31">
                  <c:v> 1996-III </c:v>
                </c:pt>
                <c:pt idx="32">
                  <c:v> 1996-IV </c:v>
                </c:pt>
                <c:pt idx="33">
                  <c:v> 1997-I </c:v>
                </c:pt>
                <c:pt idx="34">
                  <c:v> 1997-II </c:v>
                </c:pt>
                <c:pt idx="35">
                  <c:v> 1997-III </c:v>
                </c:pt>
                <c:pt idx="36">
                  <c:v> 1997-IV </c:v>
                </c:pt>
                <c:pt idx="37">
                  <c:v> 1998-I </c:v>
                </c:pt>
                <c:pt idx="38">
                  <c:v> 1998-II </c:v>
                </c:pt>
                <c:pt idx="39">
                  <c:v> 1998-III </c:v>
                </c:pt>
                <c:pt idx="40">
                  <c:v> 1998-IV </c:v>
                </c:pt>
                <c:pt idx="41">
                  <c:v> 1999-I </c:v>
                </c:pt>
                <c:pt idx="42">
                  <c:v> 1999-II </c:v>
                </c:pt>
                <c:pt idx="43">
                  <c:v> 1999-III </c:v>
                </c:pt>
                <c:pt idx="44">
                  <c:v> 1999-IV </c:v>
                </c:pt>
                <c:pt idx="45">
                  <c:v> 2000-I </c:v>
                </c:pt>
                <c:pt idx="46">
                  <c:v> 2000-II </c:v>
                </c:pt>
                <c:pt idx="47">
                  <c:v> 2000-III </c:v>
                </c:pt>
                <c:pt idx="48">
                  <c:v> 2000-IV </c:v>
                </c:pt>
                <c:pt idx="49">
                  <c:v> 2001-I </c:v>
                </c:pt>
                <c:pt idx="50">
                  <c:v> 2001-II </c:v>
                </c:pt>
                <c:pt idx="51">
                  <c:v> 2001-III </c:v>
                </c:pt>
                <c:pt idx="52">
                  <c:v> 2001-IV </c:v>
                </c:pt>
                <c:pt idx="53">
                  <c:v> 2002-I </c:v>
                </c:pt>
                <c:pt idx="54">
                  <c:v> 2002-II </c:v>
                </c:pt>
                <c:pt idx="55">
                  <c:v> 2002-III </c:v>
                </c:pt>
                <c:pt idx="56">
                  <c:v> 2002-IV </c:v>
                </c:pt>
                <c:pt idx="57">
                  <c:v> 2003-I </c:v>
                </c:pt>
                <c:pt idx="58">
                  <c:v> 2003-II </c:v>
                </c:pt>
                <c:pt idx="59">
                  <c:v> 2003-III</c:v>
                </c:pt>
                <c:pt idx="60">
                  <c:v> 2003-IV </c:v>
                </c:pt>
              </c:strCache>
            </c:strRef>
          </c:cat>
          <c:val>
            <c:numRef>
              <c:f>DataCalc!$AC$7:$AC$67</c:f>
              <c:numCache>
                <c:ptCount val="61"/>
                <c:pt idx="1">
                  <c:v>8.144062901753275</c:v>
                </c:pt>
                <c:pt idx="2">
                  <c:v>7.849141013182743</c:v>
                </c:pt>
                <c:pt idx="3">
                  <c:v>7.610405104936821</c:v>
                </c:pt>
                <c:pt idx="4">
                  <c:v>7.526458105760793</c:v>
                </c:pt>
                <c:pt idx="5">
                  <c:v>7.585193478412988</c:v>
                </c:pt>
                <c:pt idx="6">
                  <c:v>7.8962347137658035</c:v>
                </c:pt>
                <c:pt idx="7">
                  <c:v>7.358019625944541</c:v>
                </c:pt>
                <c:pt idx="8">
                  <c:v>7.341676925181233</c:v>
                </c:pt>
                <c:pt idx="9">
                  <c:v>7.744565217391304</c:v>
                </c:pt>
                <c:pt idx="10">
                  <c:v>7.534832251898798</c:v>
                </c:pt>
                <c:pt idx="11">
                  <c:v>7.419312081648884</c:v>
                </c:pt>
                <c:pt idx="12">
                  <c:v>7.408379540011155</c:v>
                </c:pt>
                <c:pt idx="13">
                  <c:v>7.9469343619373465</c:v>
                </c:pt>
                <c:pt idx="14">
                  <c:v>7.866329629099695</c:v>
                </c:pt>
                <c:pt idx="15">
                  <c:v>6.715774625813024</c:v>
                </c:pt>
                <c:pt idx="16">
                  <c:v>7.735607544376418</c:v>
                </c:pt>
                <c:pt idx="17">
                  <c:v>7.720054411787183</c:v>
                </c:pt>
                <c:pt idx="18">
                  <c:v>8.10937523630919</c:v>
                </c:pt>
                <c:pt idx="19">
                  <c:v>8.079884936925058</c:v>
                </c:pt>
                <c:pt idx="20">
                  <c:v>8.632099055910121</c:v>
                </c:pt>
                <c:pt idx="21">
                  <c:v>7.62118362031544</c:v>
                </c:pt>
                <c:pt idx="22">
                  <c:v>8.492874007908286</c:v>
                </c:pt>
                <c:pt idx="23">
                  <c:v>8.786946072437491</c:v>
                </c:pt>
                <c:pt idx="24">
                  <c:v>9.018002820718454</c:v>
                </c:pt>
                <c:pt idx="25">
                  <c:v>9.00757710699752</c:v>
                </c:pt>
                <c:pt idx="26">
                  <c:v>9.320359240633987</c:v>
                </c:pt>
                <c:pt idx="27">
                  <c:v>9.69577912030247</c:v>
                </c:pt>
                <c:pt idx="28">
                  <c:v>9.636424061149883</c:v>
                </c:pt>
                <c:pt idx="29">
                  <c:v>10.074631759814274</c:v>
                </c:pt>
                <c:pt idx="30">
                  <c:v>10.041663451894143</c:v>
                </c:pt>
                <c:pt idx="31">
                  <c:v>10.00610205690168</c:v>
                </c:pt>
                <c:pt idx="32">
                  <c:v>10.105744712764363</c:v>
                </c:pt>
                <c:pt idx="33">
                  <c:v>10.293573911114398</c:v>
                </c:pt>
                <c:pt idx="34">
                  <c:v>10.438281780277322</c:v>
                </c:pt>
                <c:pt idx="35">
                  <c:v>10.683735191305074</c:v>
                </c:pt>
                <c:pt idx="36">
                  <c:v>10.410567570119934</c:v>
                </c:pt>
                <c:pt idx="37">
                  <c:v>9.455320437420662</c:v>
                </c:pt>
                <c:pt idx="38">
                  <c:v>9.170815093729427</c:v>
                </c:pt>
                <c:pt idx="39">
                  <c:v>9.182547357642642</c:v>
                </c:pt>
                <c:pt idx="40">
                  <c:v>8.862159083294245</c:v>
                </c:pt>
                <c:pt idx="41">
                  <c:v>9.311097875719675</c:v>
                </c:pt>
                <c:pt idx="42">
                  <c:v>9.257583850186938</c:v>
                </c:pt>
                <c:pt idx="43">
                  <c:v>9.043861061899392</c:v>
                </c:pt>
                <c:pt idx="44">
                  <c:v>9.131782131414464</c:v>
                </c:pt>
                <c:pt idx="45">
                  <c:v>8.646436953496583</c:v>
                </c:pt>
                <c:pt idx="46">
                  <c:v>8.480270391334448</c:v>
                </c:pt>
                <c:pt idx="47">
                  <c:v>8.231512558177263</c:v>
                </c:pt>
                <c:pt idx="48">
                  <c:v>7.980027326796334</c:v>
                </c:pt>
                <c:pt idx="49">
                  <c:v>7.539302529726279</c:v>
                </c:pt>
                <c:pt idx="50">
                  <c:v>7.420550742451577</c:v>
                </c:pt>
                <c:pt idx="51">
                  <c:v>7.06800578435451</c:v>
                </c:pt>
                <c:pt idx="52">
                  <c:v>8.471733095282472</c:v>
                </c:pt>
                <c:pt idx="53">
                  <c:v>8.520422487487052</c:v>
                </c:pt>
                <c:pt idx="54">
                  <c:v>8.64858126444387</c:v>
                </c:pt>
                <c:pt idx="55">
                  <c:v>8.5353822804022</c:v>
                </c:pt>
                <c:pt idx="56">
                  <c:v>8.800135545996216</c:v>
                </c:pt>
                <c:pt idx="57">
                  <c:v>8.635593062463906</c:v>
                </c:pt>
                <c:pt idx="58">
                  <c:v>9.429596098352492</c:v>
                </c:pt>
                <c:pt idx="59">
                  <c:v>10.121544971639507</c:v>
                </c:pt>
                <c:pt idx="60">
                  <c:v>10.705025750310778</c:v>
                </c:pt>
              </c:numCache>
            </c:numRef>
          </c:val>
          <c:smooth val="0"/>
        </c:ser>
        <c:marker val="1"/>
        <c:axId val="27327827"/>
        <c:axId val="56384712"/>
      </c:lineChart>
      <c:lineChart>
        <c:grouping val="standard"/>
        <c:varyColors val="0"/>
        <c:ser>
          <c:idx val="0"/>
          <c:order val="0"/>
          <c:tx>
            <c:strRef>
              <c:f>DataCalc!$U$5:$U$6</c:f>
              <c:strCache>
                <c:ptCount val="1"/>
                <c:pt idx="0">
                  <c:v>GDP/N base 1989.1=100 (trend 2 %)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DataCalc!$B$7:$B$67</c:f>
              <c:strCache>
                <c:ptCount val="61"/>
                <c:pt idx="0">
                  <c:v> </c:v>
                </c:pt>
                <c:pt idx="1">
                  <c:v> 1989-I </c:v>
                </c:pt>
                <c:pt idx="2">
                  <c:v> 1989-II </c:v>
                </c:pt>
                <c:pt idx="3">
                  <c:v> 1989-III </c:v>
                </c:pt>
                <c:pt idx="4">
                  <c:v> 1989-IV </c:v>
                </c:pt>
                <c:pt idx="5">
                  <c:v> 1990-I </c:v>
                </c:pt>
                <c:pt idx="6">
                  <c:v> 1990-II </c:v>
                </c:pt>
                <c:pt idx="7">
                  <c:v> 1990-III </c:v>
                </c:pt>
                <c:pt idx="8">
                  <c:v> 1990-IV </c:v>
                </c:pt>
                <c:pt idx="9">
                  <c:v> 1991-I </c:v>
                </c:pt>
                <c:pt idx="10">
                  <c:v> 1991-II </c:v>
                </c:pt>
                <c:pt idx="11">
                  <c:v> 1991-III </c:v>
                </c:pt>
                <c:pt idx="12">
                  <c:v> 1991-IV </c:v>
                </c:pt>
                <c:pt idx="13">
                  <c:v> 1992-I </c:v>
                </c:pt>
                <c:pt idx="14">
                  <c:v> 1992-II </c:v>
                </c:pt>
                <c:pt idx="15">
                  <c:v> 1992-III </c:v>
                </c:pt>
                <c:pt idx="16">
                  <c:v> 1992-IV </c:v>
                </c:pt>
                <c:pt idx="17">
                  <c:v> 1993-I </c:v>
                </c:pt>
                <c:pt idx="18">
                  <c:v> 1993-II </c:v>
                </c:pt>
                <c:pt idx="19">
                  <c:v> 1993-III </c:v>
                </c:pt>
                <c:pt idx="20">
                  <c:v> 1993-IV </c:v>
                </c:pt>
                <c:pt idx="21">
                  <c:v> 1994-I </c:v>
                </c:pt>
                <c:pt idx="22">
                  <c:v> 1994-II </c:v>
                </c:pt>
                <c:pt idx="23">
                  <c:v> 1994-III </c:v>
                </c:pt>
                <c:pt idx="24">
                  <c:v> 1994-IV </c:v>
                </c:pt>
                <c:pt idx="25">
                  <c:v> 1995-I </c:v>
                </c:pt>
                <c:pt idx="26">
                  <c:v> 1995-II </c:v>
                </c:pt>
                <c:pt idx="27">
                  <c:v> 1995-III </c:v>
                </c:pt>
                <c:pt idx="28">
                  <c:v> 1995-IV </c:v>
                </c:pt>
                <c:pt idx="29">
                  <c:v> 1996-I </c:v>
                </c:pt>
                <c:pt idx="30">
                  <c:v> 1996-II </c:v>
                </c:pt>
                <c:pt idx="31">
                  <c:v> 1996-III </c:v>
                </c:pt>
                <c:pt idx="32">
                  <c:v> 1996-IV </c:v>
                </c:pt>
                <c:pt idx="33">
                  <c:v> 1997-I </c:v>
                </c:pt>
                <c:pt idx="34">
                  <c:v> 1997-II </c:v>
                </c:pt>
                <c:pt idx="35">
                  <c:v> 1997-III </c:v>
                </c:pt>
                <c:pt idx="36">
                  <c:v> 1997-IV </c:v>
                </c:pt>
                <c:pt idx="37">
                  <c:v> 1998-I </c:v>
                </c:pt>
                <c:pt idx="38">
                  <c:v> 1998-II </c:v>
                </c:pt>
                <c:pt idx="39">
                  <c:v> 1998-III </c:v>
                </c:pt>
                <c:pt idx="40">
                  <c:v> 1998-IV </c:v>
                </c:pt>
                <c:pt idx="41">
                  <c:v> 1999-I </c:v>
                </c:pt>
                <c:pt idx="42">
                  <c:v> 1999-II </c:v>
                </c:pt>
                <c:pt idx="43">
                  <c:v> 1999-III </c:v>
                </c:pt>
                <c:pt idx="44">
                  <c:v> 1999-IV </c:v>
                </c:pt>
                <c:pt idx="45">
                  <c:v> 2000-I </c:v>
                </c:pt>
                <c:pt idx="46">
                  <c:v> 2000-II </c:v>
                </c:pt>
                <c:pt idx="47">
                  <c:v> 2000-III </c:v>
                </c:pt>
                <c:pt idx="48">
                  <c:v> 2000-IV </c:v>
                </c:pt>
                <c:pt idx="49">
                  <c:v> 2001-I </c:v>
                </c:pt>
                <c:pt idx="50">
                  <c:v> 2001-II </c:v>
                </c:pt>
                <c:pt idx="51">
                  <c:v> 2001-III </c:v>
                </c:pt>
                <c:pt idx="52">
                  <c:v> 2001-IV </c:v>
                </c:pt>
                <c:pt idx="53">
                  <c:v> 2002-I </c:v>
                </c:pt>
                <c:pt idx="54">
                  <c:v> 2002-II </c:v>
                </c:pt>
                <c:pt idx="55">
                  <c:v> 2002-III </c:v>
                </c:pt>
                <c:pt idx="56">
                  <c:v> 2002-IV </c:v>
                </c:pt>
                <c:pt idx="57">
                  <c:v> 2003-I </c:v>
                </c:pt>
                <c:pt idx="58">
                  <c:v> 2003-II </c:v>
                </c:pt>
                <c:pt idx="59">
                  <c:v> 2003-III</c:v>
                </c:pt>
                <c:pt idx="60">
                  <c:v> 2003-IV </c:v>
                </c:pt>
              </c:strCache>
            </c:strRef>
          </c:cat>
          <c:val>
            <c:numRef>
              <c:f>DataCalc!$U$7:$U$67</c:f>
              <c:numCache>
                <c:ptCount val="61"/>
                <c:pt idx="1">
                  <c:v>100</c:v>
                </c:pt>
                <c:pt idx="2">
                  <c:v>99.99052334126212</c:v>
                </c:pt>
                <c:pt idx="3">
                  <c:v>100.02489468020521</c:v>
                </c:pt>
                <c:pt idx="4">
                  <c:v>99.60977564919469</c:v>
                </c:pt>
                <c:pt idx="5">
                  <c:v>99.38632058207362</c:v>
                </c:pt>
                <c:pt idx="6">
                  <c:v>98.97186767619283</c:v>
                </c:pt>
                <c:pt idx="7">
                  <c:v>98.29032032863948</c:v>
                </c:pt>
                <c:pt idx="8">
                  <c:v>96.82237992313696</c:v>
                </c:pt>
                <c:pt idx="9">
                  <c:v>95.67793347711203</c:v>
                </c:pt>
                <c:pt idx="10">
                  <c:v>95.66162846715794</c:v>
                </c:pt>
                <c:pt idx="11">
                  <c:v>95.43890860826298</c:v>
                </c:pt>
                <c:pt idx="12">
                  <c:v>95.16671452629124</c:v>
                </c:pt>
                <c:pt idx="13">
                  <c:v>95.49651879301267</c:v>
                </c:pt>
                <c:pt idx="14">
                  <c:v>95.75525671678211</c:v>
                </c:pt>
                <c:pt idx="15">
                  <c:v>95.98033624224084</c:v>
                </c:pt>
                <c:pt idx="16">
                  <c:v>96.27792591656048</c:v>
                </c:pt>
                <c:pt idx="17">
                  <c:v>95.68656737057823</c:v>
                </c:pt>
                <c:pt idx="18">
                  <c:v>95.4899001157431</c:v>
                </c:pt>
                <c:pt idx="19">
                  <c:v>95.26365957586577</c:v>
                </c:pt>
                <c:pt idx="20">
                  <c:v>95.8017429977709</c:v>
                </c:pt>
                <c:pt idx="21">
                  <c:v>96.0032977189005</c:v>
                </c:pt>
                <c:pt idx="22">
                  <c:v>96.49523523092128</c:v>
                </c:pt>
                <c:pt idx="23">
                  <c:v>96.22558997671746</c:v>
                </c:pt>
                <c:pt idx="24">
                  <c:v>96.52808951064526</c:v>
                </c:pt>
                <c:pt idx="25">
                  <c:v>96.21689602003823</c:v>
                </c:pt>
                <c:pt idx="26">
                  <c:v>95.73653756812917</c:v>
                </c:pt>
                <c:pt idx="27">
                  <c:v>95.80733480960617</c:v>
                </c:pt>
                <c:pt idx="28">
                  <c:v>95.7802066385816</c:v>
                </c:pt>
                <c:pt idx="29">
                  <c:v>95.77237200575009</c:v>
                </c:pt>
                <c:pt idx="30">
                  <c:v>96.60779580258483</c:v>
                </c:pt>
                <c:pt idx="31">
                  <c:v>96.64498575189855</c:v>
                </c:pt>
                <c:pt idx="32">
                  <c:v>96.97907966211936</c:v>
                </c:pt>
                <c:pt idx="33">
                  <c:v>96.73155219736024</c:v>
                </c:pt>
                <c:pt idx="34">
                  <c:v>97.48546330054806</c:v>
                </c:pt>
                <c:pt idx="35">
                  <c:v>97.92790252840598</c:v>
                </c:pt>
                <c:pt idx="36">
                  <c:v>97.858597494077</c:v>
                </c:pt>
                <c:pt idx="37">
                  <c:v>98.21564973985332</c:v>
                </c:pt>
                <c:pt idx="38">
                  <c:v>98.11193005891471</c:v>
                </c:pt>
                <c:pt idx="39">
                  <c:v>98.44798491687075</c:v>
                </c:pt>
                <c:pt idx="40">
                  <c:v>99.1233753784865</c:v>
                </c:pt>
                <c:pt idx="41">
                  <c:v>99.06124944034849</c:v>
                </c:pt>
                <c:pt idx="42">
                  <c:v>99.10602316268601</c:v>
                </c:pt>
                <c:pt idx="43">
                  <c:v>99.45325776256519</c:v>
                </c:pt>
                <c:pt idx="44">
                  <c:v>100.40238786979427</c:v>
                </c:pt>
                <c:pt idx="45">
                  <c:v>98.55655388052988</c:v>
                </c:pt>
                <c:pt idx="46">
                  <c:v>99.28022222800485</c:v>
                </c:pt>
                <c:pt idx="47">
                  <c:v>98.33933357461308</c:v>
                </c:pt>
                <c:pt idx="48">
                  <c:v>98.04596381949874</c:v>
                </c:pt>
                <c:pt idx="49">
                  <c:v>97.23833142601389</c:v>
                </c:pt>
                <c:pt idx="50">
                  <c:v>96.2866879423071</c:v>
                </c:pt>
                <c:pt idx="51">
                  <c:v>95.16539351906249</c:v>
                </c:pt>
                <c:pt idx="52">
                  <c:v>94.82956590914682</c:v>
                </c:pt>
                <c:pt idx="53">
                  <c:v>95.19019620493965</c:v>
                </c:pt>
                <c:pt idx="54">
                  <c:v>94.91297845553076</c:v>
                </c:pt>
                <c:pt idx="55">
                  <c:v>94.90971425137315</c:v>
                </c:pt>
                <c:pt idx="56">
                  <c:v>93.7084881702317</c:v>
                </c:pt>
                <c:pt idx="57">
                  <c:v>93.36744008984465</c:v>
                </c:pt>
                <c:pt idx="58">
                  <c:v>93.3086553773097</c:v>
                </c:pt>
                <c:pt idx="59">
                  <c:v>94.36984592919885</c:v>
                </c:pt>
                <c:pt idx="60">
                  <c:v>94.52881442152983</c:v>
                </c:pt>
              </c:numCache>
            </c:numRef>
          </c:val>
          <c:smooth val="0"/>
        </c:ser>
        <c:marker val="1"/>
        <c:axId val="16915369"/>
        <c:axId val="25204550"/>
      </c:lineChart>
      <c:catAx>
        <c:axId val="27327827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56384712"/>
        <c:crosses val="autoZero"/>
        <c:auto val="1"/>
        <c:lblOffset val="100"/>
        <c:tickLblSkip val="4"/>
        <c:tickMarkSkip val="4"/>
        <c:noMultiLvlLbl val="0"/>
      </c:catAx>
      <c:valAx>
        <c:axId val="56384712"/>
        <c:scaling>
          <c:orientation val="minMax"/>
          <c:max val="14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7327827"/>
        <c:crossesAt val="1"/>
        <c:crossBetween val="between"/>
        <c:dispUnits/>
      </c:valAx>
      <c:catAx>
        <c:axId val="16915369"/>
        <c:scaling>
          <c:orientation val="minMax"/>
        </c:scaling>
        <c:axPos val="b"/>
        <c:delete val="1"/>
        <c:majorTickMark val="in"/>
        <c:minorTickMark val="none"/>
        <c:tickLblPos val="nextTo"/>
        <c:crossAx val="25204550"/>
        <c:crosses val="autoZero"/>
        <c:auto val="1"/>
        <c:lblOffset val="100"/>
        <c:noMultiLvlLbl val="0"/>
      </c:catAx>
      <c:valAx>
        <c:axId val="25204550"/>
        <c:scaling>
          <c:orientation val="minMax"/>
          <c:max val="106"/>
          <c:min val="92"/>
        </c:scaling>
        <c:axPos val="l"/>
        <c:delete val="0"/>
        <c:numFmt formatCode="General" sourceLinked="1"/>
        <c:majorTickMark val="in"/>
        <c:minorTickMark val="none"/>
        <c:tickLblPos val="nextTo"/>
        <c:crossAx val="1691536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1"/>
          <c:tx>
            <c:strRef>
              <c:f>DataCalc!$AB$5:$AB$6</c:f>
              <c:strCache>
                <c:ptCount val="1"/>
                <c:pt idx="0">
                  <c:v>Domestic Corporate Profits over GDP in percent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DataCalc!$B$7:$B$67</c:f>
              <c:strCache>
                <c:ptCount val="61"/>
                <c:pt idx="0">
                  <c:v> </c:v>
                </c:pt>
                <c:pt idx="1">
                  <c:v> 1989-I </c:v>
                </c:pt>
                <c:pt idx="2">
                  <c:v> 1989-II </c:v>
                </c:pt>
                <c:pt idx="3">
                  <c:v> 1989-III </c:v>
                </c:pt>
                <c:pt idx="4">
                  <c:v> 1989-IV </c:v>
                </c:pt>
                <c:pt idx="5">
                  <c:v> 1990-I </c:v>
                </c:pt>
                <c:pt idx="6">
                  <c:v> 1990-II </c:v>
                </c:pt>
                <c:pt idx="7">
                  <c:v> 1990-III </c:v>
                </c:pt>
                <c:pt idx="8">
                  <c:v> 1990-IV </c:v>
                </c:pt>
                <c:pt idx="9">
                  <c:v> 1991-I </c:v>
                </c:pt>
                <c:pt idx="10">
                  <c:v> 1991-II </c:v>
                </c:pt>
                <c:pt idx="11">
                  <c:v> 1991-III </c:v>
                </c:pt>
                <c:pt idx="12">
                  <c:v> 1991-IV </c:v>
                </c:pt>
                <c:pt idx="13">
                  <c:v> 1992-I </c:v>
                </c:pt>
                <c:pt idx="14">
                  <c:v> 1992-II </c:v>
                </c:pt>
                <c:pt idx="15">
                  <c:v> 1992-III </c:v>
                </c:pt>
                <c:pt idx="16">
                  <c:v> 1992-IV </c:v>
                </c:pt>
                <c:pt idx="17">
                  <c:v> 1993-I </c:v>
                </c:pt>
                <c:pt idx="18">
                  <c:v> 1993-II </c:v>
                </c:pt>
                <c:pt idx="19">
                  <c:v> 1993-III </c:v>
                </c:pt>
                <c:pt idx="20">
                  <c:v> 1993-IV </c:v>
                </c:pt>
                <c:pt idx="21">
                  <c:v> 1994-I </c:v>
                </c:pt>
                <c:pt idx="22">
                  <c:v> 1994-II </c:v>
                </c:pt>
                <c:pt idx="23">
                  <c:v> 1994-III </c:v>
                </c:pt>
                <c:pt idx="24">
                  <c:v> 1994-IV </c:v>
                </c:pt>
                <c:pt idx="25">
                  <c:v> 1995-I </c:v>
                </c:pt>
                <c:pt idx="26">
                  <c:v> 1995-II </c:v>
                </c:pt>
                <c:pt idx="27">
                  <c:v> 1995-III </c:v>
                </c:pt>
                <c:pt idx="28">
                  <c:v> 1995-IV </c:v>
                </c:pt>
                <c:pt idx="29">
                  <c:v> 1996-I </c:v>
                </c:pt>
                <c:pt idx="30">
                  <c:v> 1996-II </c:v>
                </c:pt>
                <c:pt idx="31">
                  <c:v> 1996-III </c:v>
                </c:pt>
                <c:pt idx="32">
                  <c:v> 1996-IV </c:v>
                </c:pt>
                <c:pt idx="33">
                  <c:v> 1997-I </c:v>
                </c:pt>
                <c:pt idx="34">
                  <c:v> 1997-II </c:v>
                </c:pt>
                <c:pt idx="35">
                  <c:v> 1997-III </c:v>
                </c:pt>
                <c:pt idx="36">
                  <c:v> 1997-IV </c:v>
                </c:pt>
                <c:pt idx="37">
                  <c:v> 1998-I </c:v>
                </c:pt>
                <c:pt idx="38">
                  <c:v> 1998-II </c:v>
                </c:pt>
                <c:pt idx="39">
                  <c:v> 1998-III </c:v>
                </c:pt>
                <c:pt idx="40">
                  <c:v> 1998-IV </c:v>
                </c:pt>
                <c:pt idx="41">
                  <c:v> 1999-I </c:v>
                </c:pt>
                <c:pt idx="42">
                  <c:v> 1999-II </c:v>
                </c:pt>
                <c:pt idx="43">
                  <c:v> 1999-III </c:v>
                </c:pt>
                <c:pt idx="44">
                  <c:v> 1999-IV </c:v>
                </c:pt>
                <c:pt idx="45">
                  <c:v> 2000-I </c:v>
                </c:pt>
                <c:pt idx="46">
                  <c:v> 2000-II </c:v>
                </c:pt>
                <c:pt idx="47">
                  <c:v> 2000-III </c:v>
                </c:pt>
                <c:pt idx="48">
                  <c:v> 2000-IV </c:v>
                </c:pt>
                <c:pt idx="49">
                  <c:v> 2001-I </c:v>
                </c:pt>
                <c:pt idx="50">
                  <c:v> 2001-II </c:v>
                </c:pt>
                <c:pt idx="51">
                  <c:v> 2001-III </c:v>
                </c:pt>
                <c:pt idx="52">
                  <c:v> 2001-IV </c:v>
                </c:pt>
                <c:pt idx="53">
                  <c:v> 2002-I </c:v>
                </c:pt>
                <c:pt idx="54">
                  <c:v> 2002-II </c:v>
                </c:pt>
                <c:pt idx="55">
                  <c:v> 2002-III </c:v>
                </c:pt>
                <c:pt idx="56">
                  <c:v> 2002-IV </c:v>
                </c:pt>
                <c:pt idx="57">
                  <c:v> 2003-I </c:v>
                </c:pt>
                <c:pt idx="58">
                  <c:v> 2003-II </c:v>
                </c:pt>
                <c:pt idx="59">
                  <c:v> 2003-III</c:v>
                </c:pt>
                <c:pt idx="60">
                  <c:v> 2003-IV </c:v>
                </c:pt>
              </c:strCache>
            </c:strRef>
          </c:cat>
          <c:val>
            <c:numRef>
              <c:f>DataCalc!$AB$7:$AB$67</c:f>
              <c:numCache>
                <c:ptCount val="61"/>
                <c:pt idx="1">
                  <c:v>6.951612602709098</c:v>
                </c:pt>
                <c:pt idx="2">
                  <c:v>6.675711849801067</c:v>
                </c:pt>
                <c:pt idx="3">
                  <c:v>6.408286483848226</c:v>
                </c:pt>
                <c:pt idx="4">
                  <c:v>6.201314399298032</c:v>
                </c:pt>
                <c:pt idx="5">
                  <c:v>6.301168567629977</c:v>
                </c:pt>
                <c:pt idx="6">
                  <c:v>6.6008934577504865</c:v>
                </c:pt>
                <c:pt idx="7">
                  <c:v>6.1442199199917935</c:v>
                </c:pt>
                <c:pt idx="8">
                  <c:v>5.89180686636575</c:v>
                </c:pt>
                <c:pt idx="9">
                  <c:v>6.314538043478262</c:v>
                </c:pt>
                <c:pt idx="10">
                  <c:v>6.282380161963684</c:v>
                </c:pt>
                <c:pt idx="11">
                  <c:v>6.259526807608191</c:v>
                </c:pt>
                <c:pt idx="12">
                  <c:v>6.145214738016339</c:v>
                </c:pt>
                <c:pt idx="13">
                  <c:v>6.680008392375848</c:v>
                </c:pt>
                <c:pt idx="14">
                  <c:v>6.6644409468847865</c:v>
                </c:pt>
                <c:pt idx="15">
                  <c:v>5.598307342684743</c:v>
                </c:pt>
                <c:pt idx="16">
                  <c:v>6.702342581311783</c:v>
                </c:pt>
                <c:pt idx="17">
                  <c:v>6.454521833493818</c:v>
                </c:pt>
                <c:pt idx="18">
                  <c:v>7.006851076057531</c:v>
                </c:pt>
                <c:pt idx="19">
                  <c:v>6.87981302250322</c:v>
                </c:pt>
                <c:pt idx="20">
                  <c:v>7.574777212434928</c:v>
                </c:pt>
                <c:pt idx="21">
                  <c:v>6.5345102011286365</c:v>
                </c:pt>
                <c:pt idx="22">
                  <c:v>7.416152248741216</c:v>
                </c:pt>
                <c:pt idx="23">
                  <c:v>7.68787508257087</c:v>
                </c:pt>
                <c:pt idx="24">
                  <c:v>7.920134952020132</c:v>
                </c:pt>
                <c:pt idx="25">
                  <c:v>7.792225586780484</c:v>
                </c:pt>
                <c:pt idx="26">
                  <c:v>7.99978194802186</c:v>
                </c:pt>
                <c:pt idx="27">
                  <c:v>8.530563367016052</c:v>
                </c:pt>
                <c:pt idx="28">
                  <c:v>8.320372216683284</c:v>
                </c:pt>
                <c:pt idx="29">
                  <c:v>8.761689904382155</c:v>
                </c:pt>
                <c:pt idx="30">
                  <c:v>8.790473986060746</c:v>
                </c:pt>
                <c:pt idx="31">
                  <c:v>8.748824082784573</c:v>
                </c:pt>
                <c:pt idx="32">
                  <c:v>8.715814209289535</c:v>
                </c:pt>
                <c:pt idx="33">
                  <c:v>9.003179767803001</c:v>
                </c:pt>
                <c:pt idx="34">
                  <c:v>9.043197905556095</c:v>
                </c:pt>
                <c:pt idx="35">
                  <c:v>9.315310371156897</c:v>
                </c:pt>
                <c:pt idx="36">
                  <c:v>9.122674473510244</c:v>
                </c:pt>
                <c:pt idx="37">
                  <c:v>8.188244610851665</c:v>
                </c:pt>
                <c:pt idx="38">
                  <c:v>7.943034685085299</c:v>
                </c:pt>
                <c:pt idx="39">
                  <c:v>8.088059616587975</c:v>
                </c:pt>
                <c:pt idx="40">
                  <c:v>7.738613772923228</c:v>
                </c:pt>
                <c:pt idx="41">
                  <c:v>8.0548386385194</c:v>
                </c:pt>
                <c:pt idx="42">
                  <c:v>7.986614490794737</c:v>
                </c:pt>
                <c:pt idx="43">
                  <c:v>7.77151446824502</c:v>
                </c:pt>
                <c:pt idx="44">
                  <c:v>7.692630915489258</c:v>
                </c:pt>
                <c:pt idx="45">
                  <c:v>7.284981411095188</c:v>
                </c:pt>
                <c:pt idx="46">
                  <c:v>7.070285458321457</c:v>
                </c:pt>
                <c:pt idx="47">
                  <c:v>6.7652933959298736</c:v>
                </c:pt>
                <c:pt idx="48">
                  <c:v>6.286167818678669</c:v>
                </c:pt>
                <c:pt idx="49">
                  <c:v>6.04999600989546</c:v>
                </c:pt>
                <c:pt idx="50">
                  <c:v>5.905909874903351</c:v>
                </c:pt>
                <c:pt idx="51">
                  <c:v>5.641726590202254</c:v>
                </c:pt>
                <c:pt idx="52">
                  <c:v>6.5117374115892845</c:v>
                </c:pt>
                <c:pt idx="53">
                  <c:v>7.055657208136079</c:v>
                </c:pt>
                <c:pt idx="54">
                  <c:v>7.266764477431605</c:v>
                </c:pt>
                <c:pt idx="55">
                  <c:v>7.102067918800987</c:v>
                </c:pt>
                <c:pt idx="56">
                  <c:v>7.228178506546683</c:v>
                </c:pt>
                <c:pt idx="57">
                  <c:v>7.250507647310867</c:v>
                </c:pt>
                <c:pt idx="58">
                  <c:v>8.060516101671475</c:v>
                </c:pt>
                <c:pt idx="59">
                  <c:v>8.701719636265418</c:v>
                </c:pt>
                <c:pt idx="60">
                  <c:v>8.882969277215414</c:v>
                </c:pt>
              </c:numCache>
            </c:numRef>
          </c:val>
          <c:smooth val="0"/>
        </c:ser>
        <c:marker val="1"/>
        <c:axId val="61082543"/>
        <c:axId val="35047604"/>
      </c:lineChart>
      <c:lineChart>
        <c:grouping val="standard"/>
        <c:varyColors val="0"/>
        <c:ser>
          <c:idx val="0"/>
          <c:order val="0"/>
          <c:tx>
            <c:strRef>
              <c:f>DataCalc!$U$5:$U$6</c:f>
              <c:strCache>
                <c:ptCount val="1"/>
                <c:pt idx="0">
                  <c:v>GDP/N base 1989.1=100 (trend 2 %)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DataCalc!$B$7:$B$67</c:f>
              <c:strCache>
                <c:ptCount val="61"/>
                <c:pt idx="0">
                  <c:v> </c:v>
                </c:pt>
                <c:pt idx="1">
                  <c:v> 1989-I </c:v>
                </c:pt>
                <c:pt idx="2">
                  <c:v> 1989-II </c:v>
                </c:pt>
                <c:pt idx="3">
                  <c:v> 1989-III </c:v>
                </c:pt>
                <c:pt idx="4">
                  <c:v> 1989-IV </c:v>
                </c:pt>
                <c:pt idx="5">
                  <c:v> 1990-I </c:v>
                </c:pt>
                <c:pt idx="6">
                  <c:v> 1990-II </c:v>
                </c:pt>
                <c:pt idx="7">
                  <c:v> 1990-III </c:v>
                </c:pt>
                <c:pt idx="8">
                  <c:v> 1990-IV </c:v>
                </c:pt>
                <c:pt idx="9">
                  <c:v> 1991-I </c:v>
                </c:pt>
                <c:pt idx="10">
                  <c:v> 1991-II </c:v>
                </c:pt>
                <c:pt idx="11">
                  <c:v> 1991-III </c:v>
                </c:pt>
                <c:pt idx="12">
                  <c:v> 1991-IV </c:v>
                </c:pt>
                <c:pt idx="13">
                  <c:v> 1992-I </c:v>
                </c:pt>
                <c:pt idx="14">
                  <c:v> 1992-II </c:v>
                </c:pt>
                <c:pt idx="15">
                  <c:v> 1992-III </c:v>
                </c:pt>
                <c:pt idx="16">
                  <c:v> 1992-IV </c:v>
                </c:pt>
                <c:pt idx="17">
                  <c:v> 1993-I </c:v>
                </c:pt>
                <c:pt idx="18">
                  <c:v> 1993-II </c:v>
                </c:pt>
                <c:pt idx="19">
                  <c:v> 1993-III </c:v>
                </c:pt>
                <c:pt idx="20">
                  <c:v> 1993-IV </c:v>
                </c:pt>
                <c:pt idx="21">
                  <c:v> 1994-I </c:v>
                </c:pt>
                <c:pt idx="22">
                  <c:v> 1994-II </c:v>
                </c:pt>
                <c:pt idx="23">
                  <c:v> 1994-III </c:v>
                </c:pt>
                <c:pt idx="24">
                  <c:v> 1994-IV </c:v>
                </c:pt>
                <c:pt idx="25">
                  <c:v> 1995-I </c:v>
                </c:pt>
                <c:pt idx="26">
                  <c:v> 1995-II </c:v>
                </c:pt>
                <c:pt idx="27">
                  <c:v> 1995-III </c:v>
                </c:pt>
                <c:pt idx="28">
                  <c:v> 1995-IV </c:v>
                </c:pt>
                <c:pt idx="29">
                  <c:v> 1996-I </c:v>
                </c:pt>
                <c:pt idx="30">
                  <c:v> 1996-II </c:v>
                </c:pt>
                <c:pt idx="31">
                  <c:v> 1996-III </c:v>
                </c:pt>
                <c:pt idx="32">
                  <c:v> 1996-IV </c:v>
                </c:pt>
                <c:pt idx="33">
                  <c:v> 1997-I </c:v>
                </c:pt>
                <c:pt idx="34">
                  <c:v> 1997-II </c:v>
                </c:pt>
                <c:pt idx="35">
                  <c:v> 1997-III </c:v>
                </c:pt>
                <c:pt idx="36">
                  <c:v> 1997-IV </c:v>
                </c:pt>
                <c:pt idx="37">
                  <c:v> 1998-I </c:v>
                </c:pt>
                <c:pt idx="38">
                  <c:v> 1998-II </c:v>
                </c:pt>
                <c:pt idx="39">
                  <c:v> 1998-III </c:v>
                </c:pt>
                <c:pt idx="40">
                  <c:v> 1998-IV </c:v>
                </c:pt>
                <c:pt idx="41">
                  <c:v> 1999-I </c:v>
                </c:pt>
                <c:pt idx="42">
                  <c:v> 1999-II </c:v>
                </c:pt>
                <c:pt idx="43">
                  <c:v> 1999-III </c:v>
                </c:pt>
                <c:pt idx="44">
                  <c:v> 1999-IV </c:v>
                </c:pt>
                <c:pt idx="45">
                  <c:v> 2000-I </c:v>
                </c:pt>
                <c:pt idx="46">
                  <c:v> 2000-II </c:v>
                </c:pt>
                <c:pt idx="47">
                  <c:v> 2000-III </c:v>
                </c:pt>
                <c:pt idx="48">
                  <c:v> 2000-IV </c:v>
                </c:pt>
                <c:pt idx="49">
                  <c:v> 2001-I </c:v>
                </c:pt>
                <c:pt idx="50">
                  <c:v> 2001-II </c:v>
                </c:pt>
                <c:pt idx="51">
                  <c:v> 2001-III </c:v>
                </c:pt>
                <c:pt idx="52">
                  <c:v> 2001-IV </c:v>
                </c:pt>
                <c:pt idx="53">
                  <c:v> 2002-I </c:v>
                </c:pt>
                <c:pt idx="54">
                  <c:v> 2002-II </c:v>
                </c:pt>
                <c:pt idx="55">
                  <c:v> 2002-III </c:v>
                </c:pt>
                <c:pt idx="56">
                  <c:v> 2002-IV </c:v>
                </c:pt>
                <c:pt idx="57">
                  <c:v> 2003-I </c:v>
                </c:pt>
                <c:pt idx="58">
                  <c:v> 2003-II </c:v>
                </c:pt>
                <c:pt idx="59">
                  <c:v> 2003-III</c:v>
                </c:pt>
                <c:pt idx="60">
                  <c:v> 2003-IV </c:v>
                </c:pt>
              </c:strCache>
            </c:strRef>
          </c:cat>
          <c:val>
            <c:numRef>
              <c:f>DataCalc!$U$7:$U$67</c:f>
              <c:numCache>
                <c:ptCount val="61"/>
                <c:pt idx="1">
                  <c:v>100</c:v>
                </c:pt>
                <c:pt idx="2">
                  <c:v>99.99052334126212</c:v>
                </c:pt>
                <c:pt idx="3">
                  <c:v>100.02489468020521</c:v>
                </c:pt>
                <c:pt idx="4">
                  <c:v>99.60977564919469</c:v>
                </c:pt>
                <c:pt idx="5">
                  <c:v>99.38632058207362</c:v>
                </c:pt>
                <c:pt idx="6">
                  <c:v>98.97186767619283</c:v>
                </c:pt>
                <c:pt idx="7">
                  <c:v>98.29032032863948</c:v>
                </c:pt>
                <c:pt idx="8">
                  <c:v>96.82237992313696</c:v>
                </c:pt>
                <c:pt idx="9">
                  <c:v>95.67793347711203</c:v>
                </c:pt>
                <c:pt idx="10">
                  <c:v>95.66162846715794</c:v>
                </c:pt>
                <c:pt idx="11">
                  <c:v>95.43890860826298</c:v>
                </c:pt>
                <c:pt idx="12">
                  <c:v>95.16671452629124</c:v>
                </c:pt>
                <c:pt idx="13">
                  <c:v>95.49651879301267</c:v>
                </c:pt>
                <c:pt idx="14">
                  <c:v>95.75525671678211</c:v>
                </c:pt>
                <c:pt idx="15">
                  <c:v>95.98033624224084</c:v>
                </c:pt>
                <c:pt idx="16">
                  <c:v>96.27792591656048</c:v>
                </c:pt>
                <c:pt idx="17">
                  <c:v>95.68656737057823</c:v>
                </c:pt>
                <c:pt idx="18">
                  <c:v>95.4899001157431</c:v>
                </c:pt>
                <c:pt idx="19">
                  <c:v>95.26365957586577</c:v>
                </c:pt>
                <c:pt idx="20">
                  <c:v>95.8017429977709</c:v>
                </c:pt>
                <c:pt idx="21">
                  <c:v>96.0032977189005</c:v>
                </c:pt>
                <c:pt idx="22">
                  <c:v>96.49523523092128</c:v>
                </c:pt>
                <c:pt idx="23">
                  <c:v>96.22558997671746</c:v>
                </c:pt>
                <c:pt idx="24">
                  <c:v>96.52808951064526</c:v>
                </c:pt>
                <c:pt idx="25">
                  <c:v>96.21689602003823</c:v>
                </c:pt>
                <c:pt idx="26">
                  <c:v>95.73653756812917</c:v>
                </c:pt>
                <c:pt idx="27">
                  <c:v>95.80733480960617</c:v>
                </c:pt>
                <c:pt idx="28">
                  <c:v>95.7802066385816</c:v>
                </c:pt>
                <c:pt idx="29">
                  <c:v>95.77237200575009</c:v>
                </c:pt>
                <c:pt idx="30">
                  <c:v>96.60779580258483</c:v>
                </c:pt>
                <c:pt idx="31">
                  <c:v>96.64498575189855</c:v>
                </c:pt>
                <c:pt idx="32">
                  <c:v>96.97907966211936</c:v>
                </c:pt>
                <c:pt idx="33">
                  <c:v>96.73155219736024</c:v>
                </c:pt>
                <c:pt idx="34">
                  <c:v>97.48546330054806</c:v>
                </c:pt>
                <c:pt idx="35">
                  <c:v>97.92790252840598</c:v>
                </c:pt>
                <c:pt idx="36">
                  <c:v>97.858597494077</c:v>
                </c:pt>
                <c:pt idx="37">
                  <c:v>98.21564973985332</c:v>
                </c:pt>
                <c:pt idx="38">
                  <c:v>98.11193005891471</c:v>
                </c:pt>
                <c:pt idx="39">
                  <c:v>98.44798491687075</c:v>
                </c:pt>
                <c:pt idx="40">
                  <c:v>99.1233753784865</c:v>
                </c:pt>
                <c:pt idx="41">
                  <c:v>99.06124944034849</c:v>
                </c:pt>
                <c:pt idx="42">
                  <c:v>99.10602316268601</c:v>
                </c:pt>
                <c:pt idx="43">
                  <c:v>99.45325776256519</c:v>
                </c:pt>
                <c:pt idx="44">
                  <c:v>100.40238786979427</c:v>
                </c:pt>
                <c:pt idx="45">
                  <c:v>98.55655388052988</c:v>
                </c:pt>
                <c:pt idx="46">
                  <c:v>99.28022222800485</c:v>
                </c:pt>
                <c:pt idx="47">
                  <c:v>98.33933357461308</c:v>
                </c:pt>
                <c:pt idx="48">
                  <c:v>98.04596381949874</c:v>
                </c:pt>
                <c:pt idx="49">
                  <c:v>97.23833142601389</c:v>
                </c:pt>
                <c:pt idx="50">
                  <c:v>96.2866879423071</c:v>
                </c:pt>
                <c:pt idx="51">
                  <c:v>95.16539351906249</c:v>
                </c:pt>
                <c:pt idx="52">
                  <c:v>94.82956590914682</c:v>
                </c:pt>
                <c:pt idx="53">
                  <c:v>95.19019620493965</c:v>
                </c:pt>
                <c:pt idx="54">
                  <c:v>94.91297845553076</c:v>
                </c:pt>
                <c:pt idx="55">
                  <c:v>94.90971425137315</c:v>
                </c:pt>
                <c:pt idx="56">
                  <c:v>93.7084881702317</c:v>
                </c:pt>
                <c:pt idx="57">
                  <c:v>93.36744008984465</c:v>
                </c:pt>
                <c:pt idx="58">
                  <c:v>93.3086553773097</c:v>
                </c:pt>
                <c:pt idx="59">
                  <c:v>94.36984592919885</c:v>
                </c:pt>
                <c:pt idx="60">
                  <c:v>94.52881442152983</c:v>
                </c:pt>
              </c:numCache>
            </c:numRef>
          </c:val>
          <c:smooth val="0"/>
        </c:ser>
        <c:marker val="1"/>
        <c:axId val="57529061"/>
        <c:axId val="19611794"/>
      </c:lineChart>
      <c:catAx>
        <c:axId val="61082543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35047604"/>
        <c:crosses val="autoZero"/>
        <c:auto val="1"/>
        <c:lblOffset val="100"/>
        <c:tickLblSkip val="4"/>
        <c:tickMarkSkip val="4"/>
        <c:noMultiLvlLbl val="0"/>
      </c:catAx>
      <c:valAx>
        <c:axId val="35047604"/>
        <c:scaling>
          <c:orientation val="minMax"/>
          <c:max val="14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61082543"/>
        <c:crossesAt val="1"/>
        <c:crossBetween val="between"/>
        <c:dispUnits/>
      </c:valAx>
      <c:catAx>
        <c:axId val="57529061"/>
        <c:scaling>
          <c:orientation val="minMax"/>
        </c:scaling>
        <c:axPos val="b"/>
        <c:delete val="1"/>
        <c:majorTickMark val="in"/>
        <c:minorTickMark val="none"/>
        <c:tickLblPos val="nextTo"/>
        <c:crossAx val="19611794"/>
        <c:crosses val="autoZero"/>
        <c:auto val="1"/>
        <c:lblOffset val="100"/>
        <c:noMultiLvlLbl val="0"/>
      </c:catAx>
      <c:valAx>
        <c:axId val="19611794"/>
        <c:scaling>
          <c:orientation val="minMax"/>
          <c:max val="106"/>
          <c:min val="92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5752906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U.S. Detrended (2%) GDP per Non-Institutional Pop. Age 16-64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(DataCalc!$B$8:$B$65,DataCalc!$B$66,DataCalc!$B$67)</c:f>
              <c:strCache>
                <c:ptCount val="60"/>
                <c:pt idx="0">
                  <c:v> 1989-I </c:v>
                </c:pt>
                <c:pt idx="1">
                  <c:v> 1989-II </c:v>
                </c:pt>
                <c:pt idx="2">
                  <c:v> 1989-III </c:v>
                </c:pt>
                <c:pt idx="3">
                  <c:v> 1989-IV </c:v>
                </c:pt>
                <c:pt idx="4">
                  <c:v> 1990-I </c:v>
                </c:pt>
                <c:pt idx="5">
                  <c:v> 1990-II </c:v>
                </c:pt>
                <c:pt idx="6">
                  <c:v> 1990-III </c:v>
                </c:pt>
                <c:pt idx="7">
                  <c:v> 1990-IV </c:v>
                </c:pt>
                <c:pt idx="8">
                  <c:v> 1991-I </c:v>
                </c:pt>
                <c:pt idx="9">
                  <c:v> 1991-II </c:v>
                </c:pt>
                <c:pt idx="10">
                  <c:v> 1991-III </c:v>
                </c:pt>
                <c:pt idx="11">
                  <c:v> 1991-IV </c:v>
                </c:pt>
                <c:pt idx="12">
                  <c:v> 1992-I </c:v>
                </c:pt>
                <c:pt idx="13">
                  <c:v> 1992-II </c:v>
                </c:pt>
                <c:pt idx="14">
                  <c:v> 1992-III </c:v>
                </c:pt>
                <c:pt idx="15">
                  <c:v> 1992-IV </c:v>
                </c:pt>
                <c:pt idx="16">
                  <c:v> 1993-I </c:v>
                </c:pt>
                <c:pt idx="17">
                  <c:v> 1993-II </c:v>
                </c:pt>
                <c:pt idx="18">
                  <c:v> 1993-III </c:v>
                </c:pt>
                <c:pt idx="19">
                  <c:v> 1993-IV </c:v>
                </c:pt>
                <c:pt idx="20">
                  <c:v> 1994-I </c:v>
                </c:pt>
                <c:pt idx="21">
                  <c:v> 1994-II </c:v>
                </c:pt>
                <c:pt idx="22">
                  <c:v> 1994-III </c:v>
                </c:pt>
                <c:pt idx="23">
                  <c:v> 1994-IV </c:v>
                </c:pt>
                <c:pt idx="24">
                  <c:v> 1995-I </c:v>
                </c:pt>
                <c:pt idx="25">
                  <c:v> 1995-II </c:v>
                </c:pt>
                <c:pt idx="26">
                  <c:v> 1995-III </c:v>
                </c:pt>
                <c:pt idx="27">
                  <c:v> 1995-IV </c:v>
                </c:pt>
                <c:pt idx="28">
                  <c:v> 1996-I </c:v>
                </c:pt>
                <c:pt idx="29">
                  <c:v> 1996-II </c:v>
                </c:pt>
                <c:pt idx="30">
                  <c:v> 1996-III </c:v>
                </c:pt>
                <c:pt idx="31">
                  <c:v> 1996-IV </c:v>
                </c:pt>
                <c:pt idx="32">
                  <c:v> 1997-I </c:v>
                </c:pt>
                <c:pt idx="33">
                  <c:v> 1997-II </c:v>
                </c:pt>
                <c:pt idx="34">
                  <c:v> 1997-III </c:v>
                </c:pt>
                <c:pt idx="35">
                  <c:v> 1997-IV </c:v>
                </c:pt>
                <c:pt idx="36">
                  <c:v> 1998-I </c:v>
                </c:pt>
                <c:pt idx="37">
                  <c:v> 1998-II </c:v>
                </c:pt>
                <c:pt idx="38">
                  <c:v> 1998-III </c:v>
                </c:pt>
                <c:pt idx="39">
                  <c:v> 1998-IV </c:v>
                </c:pt>
                <c:pt idx="40">
                  <c:v> 1999-I </c:v>
                </c:pt>
                <c:pt idx="41">
                  <c:v> 1999-II </c:v>
                </c:pt>
                <c:pt idx="42">
                  <c:v> 1999-III </c:v>
                </c:pt>
                <c:pt idx="43">
                  <c:v> 1999-IV </c:v>
                </c:pt>
                <c:pt idx="44">
                  <c:v> 2000-I </c:v>
                </c:pt>
                <c:pt idx="45">
                  <c:v> 2000-II </c:v>
                </c:pt>
                <c:pt idx="46">
                  <c:v> 2000-III </c:v>
                </c:pt>
                <c:pt idx="47">
                  <c:v> 2000-IV </c:v>
                </c:pt>
                <c:pt idx="48">
                  <c:v> 2001-I </c:v>
                </c:pt>
                <c:pt idx="49">
                  <c:v> 2001-II </c:v>
                </c:pt>
                <c:pt idx="50">
                  <c:v> 2001-III </c:v>
                </c:pt>
                <c:pt idx="51">
                  <c:v> 2001-IV </c:v>
                </c:pt>
                <c:pt idx="52">
                  <c:v> 2002-I </c:v>
                </c:pt>
                <c:pt idx="53">
                  <c:v> 2002-II </c:v>
                </c:pt>
                <c:pt idx="54">
                  <c:v> 2002-III </c:v>
                </c:pt>
                <c:pt idx="55">
                  <c:v> 2002-IV </c:v>
                </c:pt>
                <c:pt idx="56">
                  <c:v> 2003-I </c:v>
                </c:pt>
                <c:pt idx="57">
                  <c:v> 2003-II </c:v>
                </c:pt>
                <c:pt idx="58">
                  <c:v> 2003-III</c:v>
                </c:pt>
                <c:pt idx="59">
                  <c:v> 2003-IV </c:v>
                </c:pt>
              </c:strCache>
            </c:strRef>
          </c:cat>
          <c:val>
            <c:numRef>
              <c:f>(DataCalc!$U$8:$U$65,DataCalc!$U$66,DataCalc!$U$67)</c:f>
              <c:numCache>
                <c:ptCount val="60"/>
                <c:pt idx="0">
                  <c:v>100</c:v>
                </c:pt>
                <c:pt idx="1">
                  <c:v>99.99052334126212</c:v>
                </c:pt>
                <c:pt idx="2">
                  <c:v>100.02489468020521</c:v>
                </c:pt>
                <c:pt idx="3">
                  <c:v>99.60977564919469</c:v>
                </c:pt>
                <c:pt idx="4">
                  <c:v>99.38632058207362</c:v>
                </c:pt>
                <c:pt idx="5">
                  <c:v>98.97186767619283</c:v>
                </c:pt>
                <c:pt idx="6">
                  <c:v>98.29032032863948</c:v>
                </c:pt>
                <c:pt idx="7">
                  <c:v>96.82237992313696</c:v>
                </c:pt>
                <c:pt idx="8">
                  <c:v>95.67793347711203</c:v>
                </c:pt>
                <c:pt idx="9">
                  <c:v>95.66162846715794</c:v>
                </c:pt>
                <c:pt idx="10">
                  <c:v>95.43890860826298</c:v>
                </c:pt>
                <c:pt idx="11">
                  <c:v>95.16671452629124</c:v>
                </c:pt>
                <c:pt idx="12">
                  <c:v>95.49651879301267</c:v>
                </c:pt>
                <c:pt idx="13">
                  <c:v>95.75525671678211</c:v>
                </c:pt>
                <c:pt idx="14">
                  <c:v>95.98033624224084</c:v>
                </c:pt>
                <c:pt idx="15">
                  <c:v>96.27792591656048</c:v>
                </c:pt>
                <c:pt idx="16">
                  <c:v>95.68656737057823</c:v>
                </c:pt>
                <c:pt idx="17">
                  <c:v>95.4899001157431</c:v>
                </c:pt>
                <c:pt idx="18">
                  <c:v>95.26365957586577</c:v>
                </c:pt>
                <c:pt idx="19">
                  <c:v>95.8017429977709</c:v>
                </c:pt>
                <c:pt idx="20">
                  <c:v>96.0032977189005</c:v>
                </c:pt>
                <c:pt idx="21">
                  <c:v>96.49523523092128</c:v>
                </c:pt>
                <c:pt idx="22">
                  <c:v>96.22558997671746</c:v>
                </c:pt>
                <c:pt idx="23">
                  <c:v>96.52808951064526</c:v>
                </c:pt>
                <c:pt idx="24">
                  <c:v>96.21689602003823</c:v>
                </c:pt>
                <c:pt idx="25">
                  <c:v>95.73653756812917</c:v>
                </c:pt>
                <c:pt idx="26">
                  <c:v>95.80733480960617</c:v>
                </c:pt>
                <c:pt idx="27">
                  <c:v>95.7802066385816</c:v>
                </c:pt>
                <c:pt idx="28">
                  <c:v>95.77237200575009</c:v>
                </c:pt>
                <c:pt idx="29">
                  <c:v>96.60779580258483</c:v>
                </c:pt>
                <c:pt idx="30">
                  <c:v>96.64498575189855</c:v>
                </c:pt>
                <c:pt idx="31">
                  <c:v>96.97907966211936</c:v>
                </c:pt>
                <c:pt idx="32">
                  <c:v>96.73155219736024</c:v>
                </c:pt>
                <c:pt idx="33">
                  <c:v>97.48546330054806</c:v>
                </c:pt>
                <c:pt idx="34">
                  <c:v>97.92790252840598</c:v>
                </c:pt>
                <c:pt idx="35">
                  <c:v>97.858597494077</c:v>
                </c:pt>
                <c:pt idx="36">
                  <c:v>98.21564973985332</c:v>
                </c:pt>
                <c:pt idx="37">
                  <c:v>98.11193005891471</c:v>
                </c:pt>
                <c:pt idx="38">
                  <c:v>98.44798491687075</c:v>
                </c:pt>
                <c:pt idx="39">
                  <c:v>99.1233753784865</c:v>
                </c:pt>
                <c:pt idx="40">
                  <c:v>99.06124944034849</c:v>
                </c:pt>
                <c:pt idx="41">
                  <c:v>99.10602316268601</c:v>
                </c:pt>
                <c:pt idx="42">
                  <c:v>99.45325776256519</c:v>
                </c:pt>
                <c:pt idx="43">
                  <c:v>100.40238786979427</c:v>
                </c:pt>
                <c:pt idx="44">
                  <c:v>98.55655388052988</c:v>
                </c:pt>
                <c:pt idx="45">
                  <c:v>99.28022222800485</c:v>
                </c:pt>
                <c:pt idx="46">
                  <c:v>98.33933357461308</c:v>
                </c:pt>
                <c:pt idx="47">
                  <c:v>98.04596381949874</c:v>
                </c:pt>
                <c:pt idx="48">
                  <c:v>97.23833142601389</c:v>
                </c:pt>
                <c:pt idx="49">
                  <c:v>96.2866879423071</c:v>
                </c:pt>
                <c:pt idx="50">
                  <c:v>95.16539351906249</c:v>
                </c:pt>
                <c:pt idx="51">
                  <c:v>94.82956590914682</c:v>
                </c:pt>
                <c:pt idx="52">
                  <c:v>95.19019620493965</c:v>
                </c:pt>
                <c:pt idx="53">
                  <c:v>94.91297845553076</c:v>
                </c:pt>
                <c:pt idx="54">
                  <c:v>94.90971425137315</c:v>
                </c:pt>
                <c:pt idx="55">
                  <c:v>93.7084881702317</c:v>
                </c:pt>
                <c:pt idx="56">
                  <c:v>93.36744008984465</c:v>
                </c:pt>
                <c:pt idx="57">
                  <c:v>93.3086553773097</c:v>
                </c:pt>
                <c:pt idx="58">
                  <c:v>94.36984592919885</c:v>
                </c:pt>
                <c:pt idx="59">
                  <c:v>94.52881442152983</c:v>
                </c:pt>
              </c:numCache>
            </c:numRef>
          </c:val>
          <c:smooth val="0"/>
        </c:ser>
        <c:marker val="1"/>
        <c:axId val="55468747"/>
        <c:axId val="28150368"/>
      </c:lineChart>
      <c:catAx>
        <c:axId val="55468747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28150368"/>
        <c:crosses val="autoZero"/>
        <c:auto val="1"/>
        <c:lblOffset val="100"/>
        <c:tickLblSkip val="4"/>
        <c:tickMarkSkip val="4"/>
        <c:noMultiLvlLbl val="0"/>
      </c:catAx>
      <c:valAx>
        <c:axId val="28150368"/>
        <c:scaling>
          <c:orientation val="minMax"/>
          <c:max val="106"/>
          <c:min val="9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554687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8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U.S. CPS hours worked at annual rate 
per non-instiutional pop. Age 16-64
1989-I to 2004-I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DataCalc!$B$8:$B$68</c:f>
              <c:strCache>
                <c:ptCount val="61"/>
                <c:pt idx="0">
                  <c:v> 1989-I </c:v>
                </c:pt>
                <c:pt idx="1">
                  <c:v> 1989-II </c:v>
                </c:pt>
                <c:pt idx="2">
                  <c:v> 1989-III </c:v>
                </c:pt>
                <c:pt idx="3">
                  <c:v> 1989-IV </c:v>
                </c:pt>
                <c:pt idx="4">
                  <c:v> 1990-I </c:v>
                </c:pt>
                <c:pt idx="5">
                  <c:v> 1990-II </c:v>
                </c:pt>
                <c:pt idx="6">
                  <c:v> 1990-III </c:v>
                </c:pt>
                <c:pt idx="7">
                  <c:v> 1990-IV </c:v>
                </c:pt>
                <c:pt idx="8">
                  <c:v> 1991-I </c:v>
                </c:pt>
                <c:pt idx="9">
                  <c:v> 1991-II </c:v>
                </c:pt>
                <c:pt idx="10">
                  <c:v> 1991-III </c:v>
                </c:pt>
                <c:pt idx="11">
                  <c:v> 1991-IV </c:v>
                </c:pt>
                <c:pt idx="12">
                  <c:v> 1992-I </c:v>
                </c:pt>
                <c:pt idx="13">
                  <c:v> 1992-II </c:v>
                </c:pt>
                <c:pt idx="14">
                  <c:v> 1992-III </c:v>
                </c:pt>
                <c:pt idx="15">
                  <c:v> 1992-IV </c:v>
                </c:pt>
                <c:pt idx="16">
                  <c:v> 1993-I </c:v>
                </c:pt>
                <c:pt idx="17">
                  <c:v> 1993-II </c:v>
                </c:pt>
                <c:pt idx="18">
                  <c:v> 1993-III </c:v>
                </c:pt>
                <c:pt idx="19">
                  <c:v> 1993-IV </c:v>
                </c:pt>
                <c:pt idx="20">
                  <c:v> 1994-I </c:v>
                </c:pt>
                <c:pt idx="21">
                  <c:v> 1994-II </c:v>
                </c:pt>
                <c:pt idx="22">
                  <c:v> 1994-III </c:v>
                </c:pt>
                <c:pt idx="23">
                  <c:v> 1994-IV </c:v>
                </c:pt>
                <c:pt idx="24">
                  <c:v> 1995-I </c:v>
                </c:pt>
                <c:pt idx="25">
                  <c:v> 1995-II </c:v>
                </c:pt>
                <c:pt idx="26">
                  <c:v> 1995-III </c:v>
                </c:pt>
                <c:pt idx="27">
                  <c:v> 1995-IV </c:v>
                </c:pt>
                <c:pt idx="28">
                  <c:v> 1996-I </c:v>
                </c:pt>
                <c:pt idx="29">
                  <c:v> 1996-II </c:v>
                </c:pt>
                <c:pt idx="30">
                  <c:v> 1996-III </c:v>
                </c:pt>
                <c:pt idx="31">
                  <c:v> 1996-IV </c:v>
                </c:pt>
                <c:pt idx="32">
                  <c:v> 1997-I </c:v>
                </c:pt>
                <c:pt idx="33">
                  <c:v> 1997-II </c:v>
                </c:pt>
                <c:pt idx="34">
                  <c:v> 1997-III </c:v>
                </c:pt>
                <c:pt idx="35">
                  <c:v> 1997-IV </c:v>
                </c:pt>
                <c:pt idx="36">
                  <c:v> 1998-I </c:v>
                </c:pt>
                <c:pt idx="37">
                  <c:v> 1998-II </c:v>
                </c:pt>
                <c:pt idx="38">
                  <c:v> 1998-III </c:v>
                </c:pt>
                <c:pt idx="39">
                  <c:v> 1998-IV </c:v>
                </c:pt>
                <c:pt idx="40">
                  <c:v> 1999-I </c:v>
                </c:pt>
                <c:pt idx="41">
                  <c:v> 1999-II </c:v>
                </c:pt>
                <c:pt idx="42">
                  <c:v> 1999-III </c:v>
                </c:pt>
                <c:pt idx="43">
                  <c:v> 1999-IV </c:v>
                </c:pt>
                <c:pt idx="44">
                  <c:v> 2000-I </c:v>
                </c:pt>
                <c:pt idx="45">
                  <c:v> 2000-II </c:v>
                </c:pt>
                <c:pt idx="46">
                  <c:v> 2000-III </c:v>
                </c:pt>
                <c:pt idx="47">
                  <c:v> 2000-IV </c:v>
                </c:pt>
                <c:pt idx="48">
                  <c:v> 2001-I </c:v>
                </c:pt>
                <c:pt idx="49">
                  <c:v> 2001-II </c:v>
                </c:pt>
                <c:pt idx="50">
                  <c:v> 2001-III </c:v>
                </c:pt>
                <c:pt idx="51">
                  <c:v> 2001-IV </c:v>
                </c:pt>
                <c:pt idx="52">
                  <c:v> 2002-I </c:v>
                </c:pt>
                <c:pt idx="53">
                  <c:v> 2002-II </c:v>
                </c:pt>
                <c:pt idx="54">
                  <c:v> 2002-III </c:v>
                </c:pt>
                <c:pt idx="55">
                  <c:v> 2002-IV </c:v>
                </c:pt>
                <c:pt idx="56">
                  <c:v> 2003-I </c:v>
                </c:pt>
                <c:pt idx="57">
                  <c:v> 2003-II </c:v>
                </c:pt>
                <c:pt idx="58">
                  <c:v> 2003-III</c:v>
                </c:pt>
                <c:pt idx="59">
                  <c:v> 2003-IV </c:v>
                </c:pt>
                <c:pt idx="60">
                  <c:v>2004-I</c:v>
                </c:pt>
              </c:strCache>
            </c:strRef>
          </c:cat>
          <c:val>
            <c:numRef>
              <c:f>DataCalc!$H$8:$H$68</c:f>
              <c:numCache>
                <c:ptCount val="61"/>
                <c:pt idx="0">
                  <c:v>100</c:v>
                </c:pt>
                <c:pt idx="1">
                  <c:v>100.28928050999414</c:v>
                </c:pt>
                <c:pt idx="2">
                  <c:v>100.50587859082947</c:v>
                </c:pt>
                <c:pt idx="3">
                  <c:v>100.61976982919813</c:v>
                </c:pt>
                <c:pt idx="4">
                  <c:v>99.90942719130251</c:v>
                </c:pt>
                <c:pt idx="5">
                  <c:v>99.28873605339868</c:v>
                </c:pt>
                <c:pt idx="6">
                  <c:v>99.72900627577911</c:v>
                </c:pt>
                <c:pt idx="7">
                  <c:v>98.66445576586744</c:v>
                </c:pt>
                <c:pt idx="8">
                  <c:v>97.83530923026858</c:v>
                </c:pt>
                <c:pt idx="9">
                  <c:v>97.5977771347805</c:v>
                </c:pt>
                <c:pt idx="10">
                  <c:v>97.26776042200193</c:v>
                </c:pt>
                <c:pt idx="11">
                  <c:v>97.29678281565344</c:v>
                </c:pt>
                <c:pt idx="12">
                  <c:v>97.33261807403744</c:v>
                </c:pt>
                <c:pt idx="13">
                  <c:v>97.30952803035109</c:v>
                </c:pt>
                <c:pt idx="14">
                  <c:v>97.08405441483696</c:v>
                </c:pt>
                <c:pt idx="15">
                  <c:v>97.16761012679295</c:v>
                </c:pt>
                <c:pt idx="16">
                  <c:v>97.52878529184702</c:v>
                </c:pt>
                <c:pt idx="17">
                  <c:v>98.10647143052938</c:v>
                </c:pt>
                <c:pt idx="18">
                  <c:v>98.4325426858358</c:v>
                </c:pt>
                <c:pt idx="19">
                  <c:v>99.08686965363896</c:v>
                </c:pt>
                <c:pt idx="20">
                  <c:v>99.21223081362255</c:v>
                </c:pt>
                <c:pt idx="21">
                  <c:v>100.303988127242</c:v>
                </c:pt>
                <c:pt idx="22">
                  <c:v>100.56057138956358</c:v>
                </c:pt>
                <c:pt idx="23">
                  <c:v>100.89478388046318</c:v>
                </c:pt>
                <c:pt idx="24">
                  <c:v>101.14874408544601</c:v>
                </c:pt>
                <c:pt idx="25">
                  <c:v>100.7375146231473</c:v>
                </c:pt>
                <c:pt idx="26">
                  <c:v>101.39006832117146</c:v>
                </c:pt>
                <c:pt idx="27">
                  <c:v>101.1655006941524</c:v>
                </c:pt>
                <c:pt idx="28">
                  <c:v>100.80357633871067</c:v>
                </c:pt>
                <c:pt idx="29">
                  <c:v>101.33722130592425</c:v>
                </c:pt>
                <c:pt idx="30">
                  <c:v>102.57163103842133</c:v>
                </c:pt>
                <c:pt idx="31">
                  <c:v>102.81573192685678</c:v>
                </c:pt>
                <c:pt idx="32">
                  <c:v>102.50947198081073</c:v>
                </c:pt>
                <c:pt idx="33">
                  <c:v>103.44769596872973</c:v>
                </c:pt>
                <c:pt idx="34">
                  <c:v>103.57256772841438</c:v>
                </c:pt>
                <c:pt idx="35">
                  <c:v>103.45821716250924</c:v>
                </c:pt>
                <c:pt idx="36">
                  <c:v>103.58806888245968</c:v>
                </c:pt>
                <c:pt idx="37">
                  <c:v>103.3281374254237</c:v>
                </c:pt>
                <c:pt idx="38">
                  <c:v>103.94783547905759</c:v>
                </c:pt>
                <c:pt idx="39">
                  <c:v>104.44709770858466</c:v>
                </c:pt>
                <c:pt idx="40">
                  <c:v>104.15311628076331</c:v>
                </c:pt>
                <c:pt idx="41">
                  <c:v>104.39824049082425</c:v>
                </c:pt>
                <c:pt idx="42">
                  <c:v>104.12993721506216</c:v>
                </c:pt>
                <c:pt idx="43">
                  <c:v>104.87182547741914</c:v>
                </c:pt>
                <c:pt idx="44">
                  <c:v>103.77551575391833</c:v>
                </c:pt>
                <c:pt idx="45">
                  <c:v>103.26029752869978</c:v>
                </c:pt>
                <c:pt idx="46">
                  <c:v>103.18829094502287</c:v>
                </c:pt>
                <c:pt idx="47">
                  <c:v>102.44147097980974</c:v>
                </c:pt>
                <c:pt idx="48">
                  <c:v>102.02957949885985</c:v>
                </c:pt>
                <c:pt idx="49">
                  <c:v>101.07640540955892</c:v>
                </c:pt>
                <c:pt idx="50">
                  <c:v>101.08224295034725</c:v>
                </c:pt>
                <c:pt idx="51">
                  <c:v>99.46702095413372</c:v>
                </c:pt>
                <c:pt idx="52">
                  <c:v>99.68547163298452</c:v>
                </c:pt>
                <c:pt idx="53">
                  <c:v>98.71403442980584</c:v>
                </c:pt>
                <c:pt idx="54">
                  <c:v>98.36058216341043</c:v>
                </c:pt>
                <c:pt idx="55">
                  <c:v>99.24818741999151</c:v>
                </c:pt>
                <c:pt idx="56">
                  <c:v>98.92735137226575</c:v>
                </c:pt>
                <c:pt idx="57">
                  <c:v>98.99358952055185</c:v>
                </c:pt>
                <c:pt idx="58">
                  <c:v>98.65617117130705</c:v>
                </c:pt>
                <c:pt idx="59">
                  <c:v>98.31394715230121</c:v>
                </c:pt>
                <c:pt idx="60">
                  <c:v>98.3606569665982</c:v>
                </c:pt>
              </c:numCache>
            </c:numRef>
          </c:val>
          <c:smooth val="0"/>
        </c:ser>
        <c:marker val="1"/>
        <c:axId val="39450849"/>
        <c:axId val="57691550"/>
      </c:lineChart>
      <c:catAx>
        <c:axId val="39450849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57691550"/>
        <c:crosses val="autoZero"/>
        <c:auto val="1"/>
        <c:lblOffset val="100"/>
        <c:tickLblSkip val="4"/>
        <c:tickMarkSkip val="4"/>
        <c:noMultiLvlLbl val="0"/>
      </c:catAx>
      <c:valAx>
        <c:axId val="5769155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394508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US Detrended (2% trend) GDP per Hour CPS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44"/>
          <c:w val="0.97925"/>
          <c:h val="0.84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(DataCalc!$B$8:$B$65,DataCalc!$B$66)</c:f>
              <c:strCache>
                <c:ptCount val="59"/>
                <c:pt idx="0">
                  <c:v> 1989-I </c:v>
                </c:pt>
                <c:pt idx="1">
                  <c:v> 1989-II </c:v>
                </c:pt>
                <c:pt idx="2">
                  <c:v> 1989-III </c:v>
                </c:pt>
                <c:pt idx="3">
                  <c:v> 1989-IV </c:v>
                </c:pt>
                <c:pt idx="4">
                  <c:v> 1990-I </c:v>
                </c:pt>
                <c:pt idx="5">
                  <c:v> 1990-II </c:v>
                </c:pt>
                <c:pt idx="6">
                  <c:v> 1990-III </c:v>
                </c:pt>
                <c:pt idx="7">
                  <c:v> 1990-IV </c:v>
                </c:pt>
                <c:pt idx="8">
                  <c:v> 1991-I </c:v>
                </c:pt>
                <c:pt idx="9">
                  <c:v> 1991-II </c:v>
                </c:pt>
                <c:pt idx="10">
                  <c:v> 1991-III </c:v>
                </c:pt>
                <c:pt idx="11">
                  <c:v> 1991-IV </c:v>
                </c:pt>
                <c:pt idx="12">
                  <c:v> 1992-I </c:v>
                </c:pt>
                <c:pt idx="13">
                  <c:v> 1992-II </c:v>
                </c:pt>
                <c:pt idx="14">
                  <c:v> 1992-III </c:v>
                </c:pt>
                <c:pt idx="15">
                  <c:v> 1992-IV </c:v>
                </c:pt>
                <c:pt idx="16">
                  <c:v> 1993-I </c:v>
                </c:pt>
                <c:pt idx="17">
                  <c:v> 1993-II </c:v>
                </c:pt>
                <c:pt idx="18">
                  <c:v> 1993-III </c:v>
                </c:pt>
                <c:pt idx="19">
                  <c:v> 1993-IV </c:v>
                </c:pt>
                <c:pt idx="20">
                  <c:v> 1994-I </c:v>
                </c:pt>
                <c:pt idx="21">
                  <c:v> 1994-II </c:v>
                </c:pt>
                <c:pt idx="22">
                  <c:v> 1994-III </c:v>
                </c:pt>
                <c:pt idx="23">
                  <c:v> 1994-IV </c:v>
                </c:pt>
                <c:pt idx="24">
                  <c:v> 1995-I </c:v>
                </c:pt>
                <c:pt idx="25">
                  <c:v> 1995-II </c:v>
                </c:pt>
                <c:pt idx="26">
                  <c:v> 1995-III </c:v>
                </c:pt>
                <c:pt idx="27">
                  <c:v> 1995-IV </c:v>
                </c:pt>
                <c:pt idx="28">
                  <c:v> 1996-I </c:v>
                </c:pt>
                <c:pt idx="29">
                  <c:v> 1996-II </c:v>
                </c:pt>
                <c:pt idx="30">
                  <c:v> 1996-III </c:v>
                </c:pt>
                <c:pt idx="31">
                  <c:v> 1996-IV </c:v>
                </c:pt>
                <c:pt idx="32">
                  <c:v> 1997-I </c:v>
                </c:pt>
                <c:pt idx="33">
                  <c:v> 1997-II </c:v>
                </c:pt>
                <c:pt idx="34">
                  <c:v> 1997-III </c:v>
                </c:pt>
                <c:pt idx="35">
                  <c:v> 1997-IV </c:v>
                </c:pt>
                <c:pt idx="36">
                  <c:v> 1998-I </c:v>
                </c:pt>
                <c:pt idx="37">
                  <c:v> 1998-II </c:v>
                </c:pt>
                <c:pt idx="38">
                  <c:v> 1998-III </c:v>
                </c:pt>
                <c:pt idx="39">
                  <c:v> 1998-IV </c:v>
                </c:pt>
                <c:pt idx="40">
                  <c:v> 1999-I </c:v>
                </c:pt>
                <c:pt idx="41">
                  <c:v> 1999-II </c:v>
                </c:pt>
                <c:pt idx="42">
                  <c:v> 1999-III </c:v>
                </c:pt>
                <c:pt idx="43">
                  <c:v> 1999-IV </c:v>
                </c:pt>
                <c:pt idx="44">
                  <c:v> 2000-I </c:v>
                </c:pt>
                <c:pt idx="45">
                  <c:v> 2000-II </c:v>
                </c:pt>
                <c:pt idx="46">
                  <c:v> 2000-III </c:v>
                </c:pt>
                <c:pt idx="47">
                  <c:v> 2000-IV </c:v>
                </c:pt>
                <c:pt idx="48">
                  <c:v> 2001-I </c:v>
                </c:pt>
                <c:pt idx="49">
                  <c:v> 2001-II </c:v>
                </c:pt>
                <c:pt idx="50">
                  <c:v> 2001-III </c:v>
                </c:pt>
                <c:pt idx="51">
                  <c:v> 2001-IV </c:v>
                </c:pt>
                <c:pt idx="52">
                  <c:v> 2002-I </c:v>
                </c:pt>
                <c:pt idx="53">
                  <c:v> 2002-II </c:v>
                </c:pt>
                <c:pt idx="54">
                  <c:v> 2002-III </c:v>
                </c:pt>
                <c:pt idx="55">
                  <c:v> 2002-IV </c:v>
                </c:pt>
                <c:pt idx="56">
                  <c:v> 2003-I </c:v>
                </c:pt>
                <c:pt idx="57">
                  <c:v> 2003-II </c:v>
                </c:pt>
                <c:pt idx="58">
                  <c:v> 2003-III</c:v>
                </c:pt>
              </c:strCache>
            </c:strRef>
          </c:cat>
          <c:val>
            <c:numRef>
              <c:f>(DataCalc!$M$8:$M$65,DataCalc!$M$66)</c:f>
              <c:numCache>
                <c:ptCount val="59"/>
                <c:pt idx="0">
                  <c:v>100</c:v>
                </c:pt>
                <c:pt idx="1">
                  <c:v>99.70556281434402</c:v>
                </c:pt>
                <c:pt idx="2">
                  <c:v>99.52849067429696</c:v>
                </c:pt>
                <c:pt idx="3">
                  <c:v>99.00673817600483</c:v>
                </c:pt>
                <c:pt idx="4">
                  <c:v>99.51152047332198</c:v>
                </c:pt>
                <c:pt idx="5">
                  <c:v>99.73131005889064</c:v>
                </c:pt>
                <c:pt idx="6">
                  <c:v>98.62265295428399</c:v>
                </c:pt>
                <c:pt idx="7">
                  <c:v>98.21380311594214</c:v>
                </c:pt>
                <c:pt idx="8">
                  <c:v>97.88666705891892</c:v>
                </c:pt>
                <c:pt idx="9">
                  <c:v>98.11924756915244</c:v>
                </c:pt>
                <c:pt idx="10">
                  <c:v>98.23459486374894</c:v>
                </c:pt>
                <c:pt idx="11">
                  <c:v>97.93725403296799</c:v>
                </c:pt>
                <c:pt idx="12">
                  <c:v>98.26960012952097</c:v>
                </c:pt>
                <c:pt idx="13">
                  <c:v>98.58840701282747</c:v>
                </c:pt>
                <c:pt idx="14">
                  <c:v>99.07945948193809</c:v>
                </c:pt>
                <c:pt idx="15">
                  <c:v>99.33143626229469</c:v>
                </c:pt>
                <c:pt idx="16">
                  <c:v>98.37352369502239</c:v>
                </c:pt>
                <c:pt idx="17">
                  <c:v>97.61057972763125</c:v>
                </c:pt>
                <c:pt idx="18">
                  <c:v>97.07427362916712</c:v>
                </c:pt>
                <c:pt idx="19">
                  <c:v>96.99561376519007</c:v>
                </c:pt>
                <c:pt idx="20">
                  <c:v>97.09367467125709</c:v>
                </c:pt>
                <c:pt idx="21">
                  <c:v>96.54542860441916</c:v>
                </c:pt>
                <c:pt idx="22">
                  <c:v>96.04679308490799</c:v>
                </c:pt>
                <c:pt idx="23">
                  <c:v>96.04639151541787</c:v>
                </c:pt>
                <c:pt idx="24">
                  <c:v>95.51040742165885</c:v>
                </c:pt>
                <c:pt idx="25">
                  <c:v>95.43621534438233</c:v>
                </c:pt>
                <c:pt idx="26">
                  <c:v>94.9071704439152</c:v>
                </c:pt>
                <c:pt idx="27">
                  <c:v>95.10611293357705</c:v>
                </c:pt>
                <c:pt idx="28">
                  <c:v>95.44813037054169</c:v>
                </c:pt>
                <c:pt idx="29">
                  <c:v>95.78245468270953</c:v>
                </c:pt>
                <c:pt idx="30">
                  <c:v>94.67510647673659</c:v>
                </c:pt>
                <c:pt idx="31">
                  <c:v>94.78590579489745</c:v>
                </c:pt>
                <c:pt idx="32">
                  <c:v>94.83530105802849</c:v>
                </c:pt>
                <c:pt idx="33">
                  <c:v>94.71404811825815</c:v>
                </c:pt>
                <c:pt idx="34">
                  <c:v>95.0360498464386</c:v>
                </c:pt>
                <c:pt idx="35">
                  <c:v>95.08074533634286</c:v>
                </c:pt>
                <c:pt idx="36">
                  <c:v>95.31426938646132</c:v>
                </c:pt>
                <c:pt idx="37">
                  <c:v>95.4595695213667</c:v>
                </c:pt>
                <c:pt idx="38">
                  <c:v>95.2221849136786</c:v>
                </c:pt>
                <c:pt idx="39">
                  <c:v>95.42398335141321</c:v>
                </c:pt>
                <c:pt idx="40">
                  <c:v>95.63935576493667</c:v>
                </c:pt>
                <c:pt idx="41">
                  <c:v>95.46290928534738</c:v>
                </c:pt>
                <c:pt idx="42">
                  <c:v>96.04944477126777</c:v>
                </c:pt>
                <c:pt idx="43">
                  <c:v>96.28536167005738</c:v>
                </c:pt>
                <c:pt idx="44">
                  <c:v>95.52578740656048</c:v>
                </c:pt>
                <c:pt idx="45">
                  <c:v>96.70994515318928</c:v>
                </c:pt>
                <c:pt idx="46">
                  <c:v>95.86292244637502</c:v>
                </c:pt>
                <c:pt idx="47">
                  <c:v>96.27622924168273</c:v>
                </c:pt>
                <c:pt idx="48">
                  <c:v>95.87052102426694</c:v>
                </c:pt>
                <c:pt idx="49">
                  <c:v>95.82974351856333</c:v>
                </c:pt>
                <c:pt idx="50">
                  <c:v>94.71070710466309</c:v>
                </c:pt>
                <c:pt idx="51">
                  <c:v>95.91147774371835</c:v>
                </c:pt>
                <c:pt idx="52">
                  <c:v>96.06375577038018</c:v>
                </c:pt>
                <c:pt idx="53">
                  <c:v>96.725057561499</c:v>
                </c:pt>
                <c:pt idx="54">
                  <c:v>97.06825114912195</c:v>
                </c:pt>
                <c:pt idx="55">
                  <c:v>95.67730190260386</c:v>
                </c:pt>
                <c:pt idx="56">
                  <c:v>95.29249513180248</c:v>
                </c:pt>
                <c:pt idx="57">
                  <c:v>95.54181783089989</c:v>
                </c:pt>
                <c:pt idx="58">
                  <c:v>96.9588890284555</c:v>
                </c:pt>
              </c:numCache>
            </c:numRef>
          </c:val>
          <c:smooth val="0"/>
        </c:ser>
        <c:marker val="1"/>
        <c:axId val="29523623"/>
        <c:axId val="56110540"/>
      </c:lineChart>
      <c:catAx>
        <c:axId val="29523623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56110540"/>
        <c:crosses val="autoZero"/>
        <c:auto val="1"/>
        <c:lblOffset val="100"/>
        <c:tickLblSkip val="4"/>
        <c:tickMarkSkip val="4"/>
        <c:noMultiLvlLbl val="0"/>
      </c:catAx>
      <c:valAx>
        <c:axId val="56110540"/>
        <c:scaling>
          <c:orientation val="minMax"/>
          <c:max val="106"/>
          <c:min val="9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295236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DataCalc!$U$5:$U$6</c:f>
              <c:strCache>
                <c:ptCount val="1"/>
                <c:pt idx="0">
                  <c:v>GDP/N base 1989.1=100 (trend 2 %)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DataCalc!$B$7:$B$67</c:f>
              <c:strCache>
                <c:ptCount val="61"/>
                <c:pt idx="0">
                  <c:v> </c:v>
                </c:pt>
                <c:pt idx="1">
                  <c:v> 1989-I </c:v>
                </c:pt>
                <c:pt idx="2">
                  <c:v> 1989-II </c:v>
                </c:pt>
                <c:pt idx="3">
                  <c:v> 1989-III </c:v>
                </c:pt>
                <c:pt idx="4">
                  <c:v> 1989-IV </c:v>
                </c:pt>
                <c:pt idx="5">
                  <c:v> 1990-I </c:v>
                </c:pt>
                <c:pt idx="6">
                  <c:v> 1990-II </c:v>
                </c:pt>
                <c:pt idx="7">
                  <c:v> 1990-III </c:v>
                </c:pt>
                <c:pt idx="8">
                  <c:v> 1990-IV </c:v>
                </c:pt>
                <c:pt idx="9">
                  <c:v> 1991-I </c:v>
                </c:pt>
                <c:pt idx="10">
                  <c:v> 1991-II </c:v>
                </c:pt>
                <c:pt idx="11">
                  <c:v> 1991-III </c:v>
                </c:pt>
                <c:pt idx="12">
                  <c:v> 1991-IV </c:v>
                </c:pt>
                <c:pt idx="13">
                  <c:v> 1992-I </c:v>
                </c:pt>
                <c:pt idx="14">
                  <c:v> 1992-II </c:v>
                </c:pt>
                <c:pt idx="15">
                  <c:v> 1992-III </c:v>
                </c:pt>
                <c:pt idx="16">
                  <c:v> 1992-IV </c:v>
                </c:pt>
                <c:pt idx="17">
                  <c:v> 1993-I </c:v>
                </c:pt>
                <c:pt idx="18">
                  <c:v> 1993-II </c:v>
                </c:pt>
                <c:pt idx="19">
                  <c:v> 1993-III </c:v>
                </c:pt>
                <c:pt idx="20">
                  <c:v> 1993-IV </c:v>
                </c:pt>
                <c:pt idx="21">
                  <c:v> 1994-I </c:v>
                </c:pt>
                <c:pt idx="22">
                  <c:v> 1994-II </c:v>
                </c:pt>
                <c:pt idx="23">
                  <c:v> 1994-III </c:v>
                </c:pt>
                <c:pt idx="24">
                  <c:v> 1994-IV </c:v>
                </c:pt>
                <c:pt idx="25">
                  <c:v> 1995-I </c:v>
                </c:pt>
                <c:pt idx="26">
                  <c:v> 1995-II </c:v>
                </c:pt>
                <c:pt idx="27">
                  <c:v> 1995-III </c:v>
                </c:pt>
                <c:pt idx="28">
                  <c:v> 1995-IV </c:v>
                </c:pt>
                <c:pt idx="29">
                  <c:v> 1996-I </c:v>
                </c:pt>
                <c:pt idx="30">
                  <c:v> 1996-II </c:v>
                </c:pt>
                <c:pt idx="31">
                  <c:v> 1996-III </c:v>
                </c:pt>
                <c:pt idx="32">
                  <c:v> 1996-IV </c:v>
                </c:pt>
                <c:pt idx="33">
                  <c:v> 1997-I </c:v>
                </c:pt>
                <c:pt idx="34">
                  <c:v> 1997-II </c:v>
                </c:pt>
                <c:pt idx="35">
                  <c:v> 1997-III </c:v>
                </c:pt>
                <c:pt idx="36">
                  <c:v> 1997-IV </c:v>
                </c:pt>
                <c:pt idx="37">
                  <c:v> 1998-I </c:v>
                </c:pt>
                <c:pt idx="38">
                  <c:v> 1998-II </c:v>
                </c:pt>
                <c:pt idx="39">
                  <c:v> 1998-III </c:v>
                </c:pt>
                <c:pt idx="40">
                  <c:v> 1998-IV </c:v>
                </c:pt>
                <c:pt idx="41">
                  <c:v> 1999-I </c:v>
                </c:pt>
                <c:pt idx="42">
                  <c:v> 1999-II </c:v>
                </c:pt>
                <c:pt idx="43">
                  <c:v> 1999-III </c:v>
                </c:pt>
                <c:pt idx="44">
                  <c:v> 1999-IV </c:v>
                </c:pt>
                <c:pt idx="45">
                  <c:v> 2000-I </c:v>
                </c:pt>
                <c:pt idx="46">
                  <c:v> 2000-II </c:v>
                </c:pt>
                <c:pt idx="47">
                  <c:v> 2000-III </c:v>
                </c:pt>
                <c:pt idx="48">
                  <c:v> 2000-IV </c:v>
                </c:pt>
                <c:pt idx="49">
                  <c:v> 2001-I </c:v>
                </c:pt>
                <c:pt idx="50">
                  <c:v> 2001-II </c:v>
                </c:pt>
                <c:pt idx="51">
                  <c:v> 2001-III </c:v>
                </c:pt>
                <c:pt idx="52">
                  <c:v> 2001-IV </c:v>
                </c:pt>
                <c:pt idx="53">
                  <c:v> 2002-I </c:v>
                </c:pt>
                <c:pt idx="54">
                  <c:v> 2002-II </c:v>
                </c:pt>
                <c:pt idx="55">
                  <c:v> 2002-III </c:v>
                </c:pt>
                <c:pt idx="56">
                  <c:v> 2002-IV </c:v>
                </c:pt>
                <c:pt idx="57">
                  <c:v> 2003-I </c:v>
                </c:pt>
                <c:pt idx="58">
                  <c:v> 2003-II </c:v>
                </c:pt>
                <c:pt idx="59">
                  <c:v> 2003-III</c:v>
                </c:pt>
                <c:pt idx="60">
                  <c:v> 2003-IV </c:v>
                </c:pt>
              </c:strCache>
            </c:strRef>
          </c:cat>
          <c:val>
            <c:numRef>
              <c:f>DataCalc!$U$7:$U$67</c:f>
              <c:numCache>
                <c:ptCount val="61"/>
                <c:pt idx="1">
                  <c:v>100</c:v>
                </c:pt>
                <c:pt idx="2">
                  <c:v>99.99052334126212</c:v>
                </c:pt>
                <c:pt idx="3">
                  <c:v>100.02489468020521</c:v>
                </c:pt>
                <c:pt idx="4">
                  <c:v>99.60977564919469</c:v>
                </c:pt>
                <c:pt idx="5">
                  <c:v>99.38632058207362</c:v>
                </c:pt>
                <c:pt idx="6">
                  <c:v>98.97186767619283</c:v>
                </c:pt>
                <c:pt idx="7">
                  <c:v>98.29032032863948</c:v>
                </c:pt>
                <c:pt idx="8">
                  <c:v>96.82237992313696</c:v>
                </c:pt>
                <c:pt idx="9">
                  <c:v>95.67793347711203</c:v>
                </c:pt>
                <c:pt idx="10">
                  <c:v>95.66162846715794</c:v>
                </c:pt>
                <c:pt idx="11">
                  <c:v>95.43890860826298</c:v>
                </c:pt>
                <c:pt idx="12">
                  <c:v>95.16671452629124</c:v>
                </c:pt>
                <c:pt idx="13">
                  <c:v>95.49651879301267</c:v>
                </c:pt>
                <c:pt idx="14">
                  <c:v>95.75525671678211</c:v>
                </c:pt>
                <c:pt idx="15">
                  <c:v>95.98033624224084</c:v>
                </c:pt>
                <c:pt idx="16">
                  <c:v>96.27792591656048</c:v>
                </c:pt>
                <c:pt idx="17">
                  <c:v>95.68656737057823</c:v>
                </c:pt>
                <c:pt idx="18">
                  <c:v>95.4899001157431</c:v>
                </c:pt>
                <c:pt idx="19">
                  <c:v>95.26365957586577</c:v>
                </c:pt>
                <c:pt idx="20">
                  <c:v>95.8017429977709</c:v>
                </c:pt>
                <c:pt idx="21">
                  <c:v>96.0032977189005</c:v>
                </c:pt>
                <c:pt idx="22">
                  <c:v>96.49523523092128</c:v>
                </c:pt>
                <c:pt idx="23">
                  <c:v>96.22558997671746</c:v>
                </c:pt>
                <c:pt idx="24">
                  <c:v>96.52808951064526</c:v>
                </c:pt>
                <c:pt idx="25">
                  <c:v>96.21689602003823</c:v>
                </c:pt>
                <c:pt idx="26">
                  <c:v>95.73653756812917</c:v>
                </c:pt>
                <c:pt idx="27">
                  <c:v>95.80733480960617</c:v>
                </c:pt>
                <c:pt idx="28">
                  <c:v>95.7802066385816</c:v>
                </c:pt>
                <c:pt idx="29">
                  <c:v>95.77237200575009</c:v>
                </c:pt>
                <c:pt idx="30">
                  <c:v>96.60779580258483</c:v>
                </c:pt>
                <c:pt idx="31">
                  <c:v>96.64498575189855</c:v>
                </c:pt>
                <c:pt idx="32">
                  <c:v>96.97907966211936</c:v>
                </c:pt>
                <c:pt idx="33">
                  <c:v>96.73155219736024</c:v>
                </c:pt>
                <c:pt idx="34">
                  <c:v>97.48546330054806</c:v>
                </c:pt>
                <c:pt idx="35">
                  <c:v>97.92790252840598</c:v>
                </c:pt>
                <c:pt idx="36">
                  <c:v>97.858597494077</c:v>
                </c:pt>
                <c:pt idx="37">
                  <c:v>98.21564973985332</c:v>
                </c:pt>
                <c:pt idx="38">
                  <c:v>98.11193005891471</c:v>
                </c:pt>
                <c:pt idx="39">
                  <c:v>98.44798491687075</c:v>
                </c:pt>
                <c:pt idx="40">
                  <c:v>99.1233753784865</c:v>
                </c:pt>
                <c:pt idx="41">
                  <c:v>99.06124944034849</c:v>
                </c:pt>
                <c:pt idx="42">
                  <c:v>99.10602316268601</c:v>
                </c:pt>
                <c:pt idx="43">
                  <c:v>99.45325776256519</c:v>
                </c:pt>
                <c:pt idx="44">
                  <c:v>100.40238786979427</c:v>
                </c:pt>
                <c:pt idx="45">
                  <c:v>98.55655388052988</c:v>
                </c:pt>
                <c:pt idx="46">
                  <c:v>99.28022222800485</c:v>
                </c:pt>
                <c:pt idx="47">
                  <c:v>98.33933357461308</c:v>
                </c:pt>
                <c:pt idx="48">
                  <c:v>98.04596381949874</c:v>
                </c:pt>
                <c:pt idx="49">
                  <c:v>97.23833142601389</c:v>
                </c:pt>
                <c:pt idx="50">
                  <c:v>96.2866879423071</c:v>
                </c:pt>
                <c:pt idx="51">
                  <c:v>95.16539351906249</c:v>
                </c:pt>
                <c:pt idx="52">
                  <c:v>94.82956590914682</c:v>
                </c:pt>
                <c:pt idx="53">
                  <c:v>95.19019620493965</c:v>
                </c:pt>
                <c:pt idx="54">
                  <c:v>94.91297845553076</c:v>
                </c:pt>
                <c:pt idx="55">
                  <c:v>94.90971425137315</c:v>
                </c:pt>
                <c:pt idx="56">
                  <c:v>93.7084881702317</c:v>
                </c:pt>
                <c:pt idx="57">
                  <c:v>93.36744008984465</c:v>
                </c:pt>
                <c:pt idx="58">
                  <c:v>93.3086553773097</c:v>
                </c:pt>
                <c:pt idx="59">
                  <c:v>94.36984592919885</c:v>
                </c:pt>
                <c:pt idx="60">
                  <c:v>94.52881442152983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DataCalc!$V$5:$V$6</c:f>
              <c:strCache>
                <c:ptCount val="1"/>
                <c:pt idx="0">
                  <c:v>GDP/H base 1989.1 =100 (trend 2 %)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DataCalc!$B$7:$B$67</c:f>
              <c:strCache>
                <c:ptCount val="61"/>
                <c:pt idx="0">
                  <c:v> </c:v>
                </c:pt>
                <c:pt idx="1">
                  <c:v> 1989-I </c:v>
                </c:pt>
                <c:pt idx="2">
                  <c:v> 1989-II </c:v>
                </c:pt>
                <c:pt idx="3">
                  <c:v> 1989-III </c:v>
                </c:pt>
                <c:pt idx="4">
                  <c:v> 1989-IV </c:v>
                </c:pt>
                <c:pt idx="5">
                  <c:v> 1990-I </c:v>
                </c:pt>
                <c:pt idx="6">
                  <c:v> 1990-II </c:v>
                </c:pt>
                <c:pt idx="7">
                  <c:v> 1990-III </c:v>
                </c:pt>
                <c:pt idx="8">
                  <c:v> 1990-IV </c:v>
                </c:pt>
                <c:pt idx="9">
                  <c:v> 1991-I </c:v>
                </c:pt>
                <c:pt idx="10">
                  <c:v> 1991-II </c:v>
                </c:pt>
                <c:pt idx="11">
                  <c:v> 1991-III </c:v>
                </c:pt>
                <c:pt idx="12">
                  <c:v> 1991-IV </c:v>
                </c:pt>
                <c:pt idx="13">
                  <c:v> 1992-I </c:v>
                </c:pt>
                <c:pt idx="14">
                  <c:v> 1992-II </c:v>
                </c:pt>
                <c:pt idx="15">
                  <c:v> 1992-III </c:v>
                </c:pt>
                <c:pt idx="16">
                  <c:v> 1992-IV </c:v>
                </c:pt>
                <c:pt idx="17">
                  <c:v> 1993-I </c:v>
                </c:pt>
                <c:pt idx="18">
                  <c:v> 1993-II </c:v>
                </c:pt>
                <c:pt idx="19">
                  <c:v> 1993-III </c:v>
                </c:pt>
                <c:pt idx="20">
                  <c:v> 1993-IV </c:v>
                </c:pt>
                <c:pt idx="21">
                  <c:v> 1994-I </c:v>
                </c:pt>
                <c:pt idx="22">
                  <c:v> 1994-II </c:v>
                </c:pt>
                <c:pt idx="23">
                  <c:v> 1994-III </c:v>
                </c:pt>
                <c:pt idx="24">
                  <c:v> 1994-IV </c:v>
                </c:pt>
                <c:pt idx="25">
                  <c:v> 1995-I </c:v>
                </c:pt>
                <c:pt idx="26">
                  <c:v> 1995-II </c:v>
                </c:pt>
                <c:pt idx="27">
                  <c:v> 1995-III </c:v>
                </c:pt>
                <c:pt idx="28">
                  <c:v> 1995-IV </c:v>
                </c:pt>
                <c:pt idx="29">
                  <c:v> 1996-I </c:v>
                </c:pt>
                <c:pt idx="30">
                  <c:v> 1996-II </c:v>
                </c:pt>
                <c:pt idx="31">
                  <c:v> 1996-III </c:v>
                </c:pt>
                <c:pt idx="32">
                  <c:v> 1996-IV </c:v>
                </c:pt>
                <c:pt idx="33">
                  <c:v> 1997-I </c:v>
                </c:pt>
                <c:pt idx="34">
                  <c:v> 1997-II </c:v>
                </c:pt>
                <c:pt idx="35">
                  <c:v> 1997-III </c:v>
                </c:pt>
                <c:pt idx="36">
                  <c:v> 1997-IV </c:v>
                </c:pt>
                <c:pt idx="37">
                  <c:v> 1998-I </c:v>
                </c:pt>
                <c:pt idx="38">
                  <c:v> 1998-II </c:v>
                </c:pt>
                <c:pt idx="39">
                  <c:v> 1998-III </c:v>
                </c:pt>
                <c:pt idx="40">
                  <c:v> 1998-IV </c:v>
                </c:pt>
                <c:pt idx="41">
                  <c:v> 1999-I </c:v>
                </c:pt>
                <c:pt idx="42">
                  <c:v> 1999-II </c:v>
                </c:pt>
                <c:pt idx="43">
                  <c:v> 1999-III </c:v>
                </c:pt>
                <c:pt idx="44">
                  <c:v> 1999-IV </c:v>
                </c:pt>
                <c:pt idx="45">
                  <c:v> 2000-I </c:v>
                </c:pt>
                <c:pt idx="46">
                  <c:v> 2000-II </c:v>
                </c:pt>
                <c:pt idx="47">
                  <c:v> 2000-III </c:v>
                </c:pt>
                <c:pt idx="48">
                  <c:v> 2000-IV </c:v>
                </c:pt>
                <c:pt idx="49">
                  <c:v> 2001-I </c:v>
                </c:pt>
                <c:pt idx="50">
                  <c:v> 2001-II </c:v>
                </c:pt>
                <c:pt idx="51">
                  <c:v> 2001-III </c:v>
                </c:pt>
                <c:pt idx="52">
                  <c:v> 2001-IV </c:v>
                </c:pt>
                <c:pt idx="53">
                  <c:v> 2002-I </c:v>
                </c:pt>
                <c:pt idx="54">
                  <c:v> 2002-II </c:v>
                </c:pt>
                <c:pt idx="55">
                  <c:v> 2002-III </c:v>
                </c:pt>
                <c:pt idx="56">
                  <c:v> 2002-IV </c:v>
                </c:pt>
                <c:pt idx="57">
                  <c:v> 2003-I </c:v>
                </c:pt>
                <c:pt idx="58">
                  <c:v> 2003-II </c:v>
                </c:pt>
                <c:pt idx="59">
                  <c:v> 2003-III</c:v>
                </c:pt>
                <c:pt idx="60">
                  <c:v> 2003-IV </c:v>
                </c:pt>
              </c:strCache>
            </c:strRef>
          </c:cat>
          <c:val>
            <c:numRef>
              <c:f>DataCalc!$V$7:$V$67</c:f>
              <c:numCache>
                <c:ptCount val="61"/>
                <c:pt idx="1">
                  <c:v>100</c:v>
                </c:pt>
                <c:pt idx="2">
                  <c:v>99.70556281434402</c:v>
                </c:pt>
                <c:pt idx="3">
                  <c:v>99.52849067429696</c:v>
                </c:pt>
                <c:pt idx="4">
                  <c:v>99.00673817600483</c:v>
                </c:pt>
                <c:pt idx="5">
                  <c:v>99.51152047332198</c:v>
                </c:pt>
                <c:pt idx="6">
                  <c:v>99.73131005889064</c:v>
                </c:pt>
                <c:pt idx="7">
                  <c:v>98.62265295428399</c:v>
                </c:pt>
                <c:pt idx="8">
                  <c:v>98.21380311594214</c:v>
                </c:pt>
                <c:pt idx="9">
                  <c:v>97.88666705891892</c:v>
                </c:pt>
                <c:pt idx="10">
                  <c:v>98.11924756915244</c:v>
                </c:pt>
                <c:pt idx="11">
                  <c:v>98.23459486374894</c:v>
                </c:pt>
                <c:pt idx="12">
                  <c:v>97.93725403296799</c:v>
                </c:pt>
                <c:pt idx="13">
                  <c:v>98.26960012952097</c:v>
                </c:pt>
                <c:pt idx="14">
                  <c:v>98.58840701282747</c:v>
                </c:pt>
                <c:pt idx="15">
                  <c:v>99.07945948193809</c:v>
                </c:pt>
                <c:pt idx="16">
                  <c:v>99.33143626229469</c:v>
                </c:pt>
                <c:pt idx="17">
                  <c:v>98.37352369502239</c:v>
                </c:pt>
                <c:pt idx="18">
                  <c:v>97.61057972763125</c:v>
                </c:pt>
                <c:pt idx="19">
                  <c:v>97.07427362916712</c:v>
                </c:pt>
                <c:pt idx="20">
                  <c:v>96.99561376519007</c:v>
                </c:pt>
                <c:pt idx="21">
                  <c:v>97.09367467125709</c:v>
                </c:pt>
                <c:pt idx="22">
                  <c:v>96.54542860441916</c:v>
                </c:pt>
                <c:pt idx="23">
                  <c:v>96.04679308490799</c:v>
                </c:pt>
                <c:pt idx="24">
                  <c:v>96.04639151541787</c:v>
                </c:pt>
                <c:pt idx="25">
                  <c:v>95.51040742165885</c:v>
                </c:pt>
                <c:pt idx="26">
                  <c:v>95.43621534438233</c:v>
                </c:pt>
                <c:pt idx="27">
                  <c:v>94.9071704439152</c:v>
                </c:pt>
                <c:pt idx="28">
                  <c:v>95.10611293357705</c:v>
                </c:pt>
                <c:pt idx="29">
                  <c:v>95.44813037054169</c:v>
                </c:pt>
                <c:pt idx="30">
                  <c:v>95.78245468270953</c:v>
                </c:pt>
                <c:pt idx="31">
                  <c:v>94.67510647673659</c:v>
                </c:pt>
                <c:pt idx="32">
                  <c:v>94.78590579489745</c:v>
                </c:pt>
                <c:pt idx="33">
                  <c:v>94.83530105802849</c:v>
                </c:pt>
                <c:pt idx="34">
                  <c:v>94.71404811825815</c:v>
                </c:pt>
                <c:pt idx="35">
                  <c:v>95.0360498464386</c:v>
                </c:pt>
                <c:pt idx="36">
                  <c:v>95.08074533634286</c:v>
                </c:pt>
                <c:pt idx="37">
                  <c:v>95.31426938646132</c:v>
                </c:pt>
                <c:pt idx="38">
                  <c:v>95.4595695213667</c:v>
                </c:pt>
                <c:pt idx="39">
                  <c:v>95.2221849136786</c:v>
                </c:pt>
                <c:pt idx="40">
                  <c:v>95.42398335141321</c:v>
                </c:pt>
                <c:pt idx="41">
                  <c:v>95.63935576493667</c:v>
                </c:pt>
                <c:pt idx="42">
                  <c:v>95.46290928534738</c:v>
                </c:pt>
                <c:pt idx="43">
                  <c:v>96.04944477126777</c:v>
                </c:pt>
                <c:pt idx="44">
                  <c:v>96.28536167005738</c:v>
                </c:pt>
                <c:pt idx="45">
                  <c:v>95.52578740656048</c:v>
                </c:pt>
                <c:pt idx="46">
                  <c:v>96.70994515318928</c:v>
                </c:pt>
                <c:pt idx="47">
                  <c:v>95.86292244637502</c:v>
                </c:pt>
                <c:pt idx="48">
                  <c:v>96.27622924168273</c:v>
                </c:pt>
                <c:pt idx="49">
                  <c:v>95.87052102426694</c:v>
                </c:pt>
                <c:pt idx="50">
                  <c:v>95.82974351856333</c:v>
                </c:pt>
                <c:pt idx="51">
                  <c:v>94.71070710466309</c:v>
                </c:pt>
                <c:pt idx="52">
                  <c:v>95.91147774371835</c:v>
                </c:pt>
                <c:pt idx="53">
                  <c:v>96.06375577038018</c:v>
                </c:pt>
                <c:pt idx="54">
                  <c:v>96.725057561499</c:v>
                </c:pt>
                <c:pt idx="55">
                  <c:v>97.06825114912195</c:v>
                </c:pt>
                <c:pt idx="56">
                  <c:v>95.67730190260386</c:v>
                </c:pt>
                <c:pt idx="57">
                  <c:v>95.29249513180248</c:v>
                </c:pt>
                <c:pt idx="58">
                  <c:v>95.54181783089989</c:v>
                </c:pt>
                <c:pt idx="59">
                  <c:v>96.9588890284555</c:v>
                </c:pt>
                <c:pt idx="60">
                  <c:v>97.46029452764114</c:v>
                </c:pt>
              </c:numCache>
            </c:numRef>
          </c:val>
          <c:smooth val="0"/>
        </c:ser>
        <c:marker val="1"/>
        <c:axId val="190877"/>
        <c:axId val="11643498"/>
      </c:lineChart>
      <c:catAx>
        <c:axId val="190877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11643498"/>
        <c:crosses val="autoZero"/>
        <c:auto val="1"/>
        <c:lblOffset val="100"/>
        <c:tickLblSkip val="4"/>
        <c:tickMarkSkip val="4"/>
        <c:noMultiLvlLbl val="0"/>
      </c:catAx>
      <c:valAx>
        <c:axId val="11643498"/>
        <c:scaling>
          <c:orientation val="minMax"/>
          <c:max val="106"/>
          <c:min val="9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19087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DataCalc!$U$5:$U$6</c:f>
              <c:strCache>
                <c:ptCount val="1"/>
                <c:pt idx="0">
                  <c:v>GDP/N base 1989.1=100 (trend 2 %)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DataCalc!$B$7:$B$67</c:f>
              <c:strCache>
                <c:ptCount val="61"/>
                <c:pt idx="0">
                  <c:v> </c:v>
                </c:pt>
                <c:pt idx="1">
                  <c:v> 1989-I </c:v>
                </c:pt>
                <c:pt idx="2">
                  <c:v> 1989-II </c:v>
                </c:pt>
                <c:pt idx="3">
                  <c:v> 1989-III </c:v>
                </c:pt>
                <c:pt idx="4">
                  <c:v> 1989-IV </c:v>
                </c:pt>
                <c:pt idx="5">
                  <c:v> 1990-I </c:v>
                </c:pt>
                <c:pt idx="6">
                  <c:v> 1990-II </c:v>
                </c:pt>
                <c:pt idx="7">
                  <c:v> 1990-III </c:v>
                </c:pt>
                <c:pt idx="8">
                  <c:v> 1990-IV </c:v>
                </c:pt>
                <c:pt idx="9">
                  <c:v> 1991-I </c:v>
                </c:pt>
                <c:pt idx="10">
                  <c:v> 1991-II </c:v>
                </c:pt>
                <c:pt idx="11">
                  <c:v> 1991-III </c:v>
                </c:pt>
                <c:pt idx="12">
                  <c:v> 1991-IV </c:v>
                </c:pt>
                <c:pt idx="13">
                  <c:v> 1992-I </c:v>
                </c:pt>
                <c:pt idx="14">
                  <c:v> 1992-II </c:v>
                </c:pt>
                <c:pt idx="15">
                  <c:v> 1992-III </c:v>
                </c:pt>
                <c:pt idx="16">
                  <c:v> 1992-IV </c:v>
                </c:pt>
                <c:pt idx="17">
                  <c:v> 1993-I </c:v>
                </c:pt>
                <c:pt idx="18">
                  <c:v> 1993-II </c:v>
                </c:pt>
                <c:pt idx="19">
                  <c:v> 1993-III </c:v>
                </c:pt>
                <c:pt idx="20">
                  <c:v> 1993-IV </c:v>
                </c:pt>
                <c:pt idx="21">
                  <c:v> 1994-I </c:v>
                </c:pt>
                <c:pt idx="22">
                  <c:v> 1994-II </c:v>
                </c:pt>
                <c:pt idx="23">
                  <c:v> 1994-III </c:v>
                </c:pt>
                <c:pt idx="24">
                  <c:v> 1994-IV </c:v>
                </c:pt>
                <c:pt idx="25">
                  <c:v> 1995-I </c:v>
                </c:pt>
                <c:pt idx="26">
                  <c:v> 1995-II </c:v>
                </c:pt>
                <c:pt idx="27">
                  <c:v> 1995-III </c:v>
                </c:pt>
                <c:pt idx="28">
                  <c:v> 1995-IV </c:v>
                </c:pt>
                <c:pt idx="29">
                  <c:v> 1996-I </c:v>
                </c:pt>
                <c:pt idx="30">
                  <c:v> 1996-II </c:v>
                </c:pt>
                <c:pt idx="31">
                  <c:v> 1996-III </c:v>
                </c:pt>
                <c:pt idx="32">
                  <c:v> 1996-IV </c:v>
                </c:pt>
                <c:pt idx="33">
                  <c:v> 1997-I </c:v>
                </c:pt>
                <c:pt idx="34">
                  <c:v> 1997-II </c:v>
                </c:pt>
                <c:pt idx="35">
                  <c:v> 1997-III </c:v>
                </c:pt>
                <c:pt idx="36">
                  <c:v> 1997-IV </c:v>
                </c:pt>
                <c:pt idx="37">
                  <c:v> 1998-I </c:v>
                </c:pt>
                <c:pt idx="38">
                  <c:v> 1998-II </c:v>
                </c:pt>
                <c:pt idx="39">
                  <c:v> 1998-III </c:v>
                </c:pt>
                <c:pt idx="40">
                  <c:v> 1998-IV </c:v>
                </c:pt>
                <c:pt idx="41">
                  <c:v> 1999-I </c:v>
                </c:pt>
                <c:pt idx="42">
                  <c:v> 1999-II </c:v>
                </c:pt>
                <c:pt idx="43">
                  <c:v> 1999-III </c:v>
                </c:pt>
                <c:pt idx="44">
                  <c:v> 1999-IV </c:v>
                </c:pt>
                <c:pt idx="45">
                  <c:v> 2000-I </c:v>
                </c:pt>
                <c:pt idx="46">
                  <c:v> 2000-II </c:v>
                </c:pt>
                <c:pt idx="47">
                  <c:v> 2000-III </c:v>
                </c:pt>
                <c:pt idx="48">
                  <c:v> 2000-IV </c:v>
                </c:pt>
                <c:pt idx="49">
                  <c:v> 2001-I </c:v>
                </c:pt>
                <c:pt idx="50">
                  <c:v> 2001-II </c:v>
                </c:pt>
                <c:pt idx="51">
                  <c:v> 2001-III </c:v>
                </c:pt>
                <c:pt idx="52">
                  <c:v> 2001-IV </c:v>
                </c:pt>
                <c:pt idx="53">
                  <c:v> 2002-I </c:v>
                </c:pt>
                <c:pt idx="54">
                  <c:v> 2002-II </c:v>
                </c:pt>
                <c:pt idx="55">
                  <c:v> 2002-III </c:v>
                </c:pt>
                <c:pt idx="56">
                  <c:v> 2002-IV </c:v>
                </c:pt>
                <c:pt idx="57">
                  <c:v> 2003-I </c:v>
                </c:pt>
                <c:pt idx="58">
                  <c:v> 2003-II </c:v>
                </c:pt>
                <c:pt idx="59">
                  <c:v> 2003-III</c:v>
                </c:pt>
                <c:pt idx="60">
                  <c:v> 2003-IV </c:v>
                </c:pt>
              </c:strCache>
            </c:strRef>
          </c:cat>
          <c:val>
            <c:numRef>
              <c:f>DataCalc!$U$7:$U$67</c:f>
              <c:numCache>
                <c:ptCount val="61"/>
                <c:pt idx="1">
                  <c:v>100</c:v>
                </c:pt>
                <c:pt idx="2">
                  <c:v>99.99052334126212</c:v>
                </c:pt>
                <c:pt idx="3">
                  <c:v>100.02489468020521</c:v>
                </c:pt>
                <c:pt idx="4">
                  <c:v>99.60977564919469</c:v>
                </c:pt>
                <c:pt idx="5">
                  <c:v>99.38632058207362</c:v>
                </c:pt>
                <c:pt idx="6">
                  <c:v>98.97186767619283</c:v>
                </c:pt>
                <c:pt idx="7">
                  <c:v>98.29032032863948</c:v>
                </c:pt>
                <c:pt idx="8">
                  <c:v>96.82237992313696</c:v>
                </c:pt>
                <c:pt idx="9">
                  <c:v>95.67793347711203</c:v>
                </c:pt>
                <c:pt idx="10">
                  <c:v>95.66162846715794</c:v>
                </c:pt>
                <c:pt idx="11">
                  <c:v>95.43890860826298</c:v>
                </c:pt>
                <c:pt idx="12">
                  <c:v>95.16671452629124</c:v>
                </c:pt>
                <c:pt idx="13">
                  <c:v>95.49651879301267</c:v>
                </c:pt>
                <c:pt idx="14">
                  <c:v>95.75525671678211</c:v>
                </c:pt>
                <c:pt idx="15">
                  <c:v>95.98033624224084</c:v>
                </c:pt>
                <c:pt idx="16">
                  <c:v>96.27792591656048</c:v>
                </c:pt>
                <c:pt idx="17">
                  <c:v>95.68656737057823</c:v>
                </c:pt>
                <c:pt idx="18">
                  <c:v>95.4899001157431</c:v>
                </c:pt>
                <c:pt idx="19">
                  <c:v>95.26365957586577</c:v>
                </c:pt>
                <c:pt idx="20">
                  <c:v>95.8017429977709</c:v>
                </c:pt>
                <c:pt idx="21">
                  <c:v>96.0032977189005</c:v>
                </c:pt>
                <c:pt idx="22">
                  <c:v>96.49523523092128</c:v>
                </c:pt>
                <c:pt idx="23">
                  <c:v>96.22558997671746</c:v>
                </c:pt>
                <c:pt idx="24">
                  <c:v>96.52808951064526</c:v>
                </c:pt>
                <c:pt idx="25">
                  <c:v>96.21689602003823</c:v>
                </c:pt>
                <c:pt idx="26">
                  <c:v>95.73653756812917</c:v>
                </c:pt>
                <c:pt idx="27">
                  <c:v>95.80733480960617</c:v>
                </c:pt>
                <c:pt idx="28">
                  <c:v>95.7802066385816</c:v>
                </c:pt>
                <c:pt idx="29">
                  <c:v>95.77237200575009</c:v>
                </c:pt>
                <c:pt idx="30">
                  <c:v>96.60779580258483</c:v>
                </c:pt>
                <c:pt idx="31">
                  <c:v>96.64498575189855</c:v>
                </c:pt>
                <c:pt idx="32">
                  <c:v>96.97907966211936</c:v>
                </c:pt>
                <c:pt idx="33">
                  <c:v>96.73155219736024</c:v>
                </c:pt>
                <c:pt idx="34">
                  <c:v>97.48546330054806</c:v>
                </c:pt>
                <c:pt idx="35">
                  <c:v>97.92790252840598</c:v>
                </c:pt>
                <c:pt idx="36">
                  <c:v>97.858597494077</c:v>
                </c:pt>
                <c:pt idx="37">
                  <c:v>98.21564973985332</c:v>
                </c:pt>
                <c:pt idx="38">
                  <c:v>98.11193005891471</c:v>
                </c:pt>
                <c:pt idx="39">
                  <c:v>98.44798491687075</c:v>
                </c:pt>
                <c:pt idx="40">
                  <c:v>99.1233753784865</c:v>
                </c:pt>
                <c:pt idx="41">
                  <c:v>99.06124944034849</c:v>
                </c:pt>
                <c:pt idx="42">
                  <c:v>99.10602316268601</c:v>
                </c:pt>
                <c:pt idx="43">
                  <c:v>99.45325776256519</c:v>
                </c:pt>
                <c:pt idx="44">
                  <c:v>100.40238786979427</c:v>
                </c:pt>
                <c:pt idx="45">
                  <c:v>98.55655388052988</c:v>
                </c:pt>
                <c:pt idx="46">
                  <c:v>99.28022222800485</c:v>
                </c:pt>
                <c:pt idx="47">
                  <c:v>98.33933357461308</c:v>
                </c:pt>
                <c:pt idx="48">
                  <c:v>98.04596381949874</c:v>
                </c:pt>
                <c:pt idx="49">
                  <c:v>97.23833142601389</c:v>
                </c:pt>
                <c:pt idx="50">
                  <c:v>96.2866879423071</c:v>
                </c:pt>
                <c:pt idx="51">
                  <c:v>95.16539351906249</c:v>
                </c:pt>
                <c:pt idx="52">
                  <c:v>94.82956590914682</c:v>
                </c:pt>
                <c:pt idx="53">
                  <c:v>95.19019620493965</c:v>
                </c:pt>
                <c:pt idx="54">
                  <c:v>94.91297845553076</c:v>
                </c:pt>
                <c:pt idx="55">
                  <c:v>94.90971425137315</c:v>
                </c:pt>
                <c:pt idx="56">
                  <c:v>93.7084881702317</c:v>
                </c:pt>
                <c:pt idx="57">
                  <c:v>93.36744008984465</c:v>
                </c:pt>
                <c:pt idx="58">
                  <c:v>93.3086553773097</c:v>
                </c:pt>
                <c:pt idx="59">
                  <c:v>94.36984592919885</c:v>
                </c:pt>
                <c:pt idx="60">
                  <c:v>94.52881442152983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DataCalc!$W$5:$W$6</c:f>
              <c:strCache>
                <c:ptCount val="1"/>
                <c:pt idx="0">
                  <c:v>H/N base 1989.1 =100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DataCalc!$B$7:$B$67</c:f>
              <c:strCache>
                <c:ptCount val="61"/>
                <c:pt idx="0">
                  <c:v> </c:v>
                </c:pt>
                <c:pt idx="1">
                  <c:v> 1989-I </c:v>
                </c:pt>
                <c:pt idx="2">
                  <c:v> 1989-II </c:v>
                </c:pt>
                <c:pt idx="3">
                  <c:v> 1989-III </c:v>
                </c:pt>
                <c:pt idx="4">
                  <c:v> 1989-IV </c:v>
                </c:pt>
                <c:pt idx="5">
                  <c:v> 1990-I </c:v>
                </c:pt>
                <c:pt idx="6">
                  <c:v> 1990-II </c:v>
                </c:pt>
                <c:pt idx="7">
                  <c:v> 1990-III </c:v>
                </c:pt>
                <c:pt idx="8">
                  <c:v> 1990-IV </c:v>
                </c:pt>
                <c:pt idx="9">
                  <c:v> 1991-I </c:v>
                </c:pt>
                <c:pt idx="10">
                  <c:v> 1991-II </c:v>
                </c:pt>
                <c:pt idx="11">
                  <c:v> 1991-III </c:v>
                </c:pt>
                <c:pt idx="12">
                  <c:v> 1991-IV </c:v>
                </c:pt>
                <c:pt idx="13">
                  <c:v> 1992-I </c:v>
                </c:pt>
                <c:pt idx="14">
                  <c:v> 1992-II </c:v>
                </c:pt>
                <c:pt idx="15">
                  <c:v> 1992-III </c:v>
                </c:pt>
                <c:pt idx="16">
                  <c:v> 1992-IV </c:v>
                </c:pt>
                <c:pt idx="17">
                  <c:v> 1993-I </c:v>
                </c:pt>
                <c:pt idx="18">
                  <c:v> 1993-II </c:v>
                </c:pt>
                <c:pt idx="19">
                  <c:v> 1993-III </c:v>
                </c:pt>
                <c:pt idx="20">
                  <c:v> 1993-IV </c:v>
                </c:pt>
                <c:pt idx="21">
                  <c:v> 1994-I </c:v>
                </c:pt>
                <c:pt idx="22">
                  <c:v> 1994-II </c:v>
                </c:pt>
                <c:pt idx="23">
                  <c:v> 1994-III </c:v>
                </c:pt>
                <c:pt idx="24">
                  <c:v> 1994-IV </c:v>
                </c:pt>
                <c:pt idx="25">
                  <c:v> 1995-I </c:v>
                </c:pt>
                <c:pt idx="26">
                  <c:v> 1995-II </c:v>
                </c:pt>
                <c:pt idx="27">
                  <c:v> 1995-III </c:v>
                </c:pt>
                <c:pt idx="28">
                  <c:v> 1995-IV </c:v>
                </c:pt>
                <c:pt idx="29">
                  <c:v> 1996-I </c:v>
                </c:pt>
                <c:pt idx="30">
                  <c:v> 1996-II </c:v>
                </c:pt>
                <c:pt idx="31">
                  <c:v> 1996-III </c:v>
                </c:pt>
                <c:pt idx="32">
                  <c:v> 1996-IV </c:v>
                </c:pt>
                <c:pt idx="33">
                  <c:v> 1997-I </c:v>
                </c:pt>
                <c:pt idx="34">
                  <c:v> 1997-II </c:v>
                </c:pt>
                <c:pt idx="35">
                  <c:v> 1997-III </c:v>
                </c:pt>
                <c:pt idx="36">
                  <c:v> 1997-IV </c:v>
                </c:pt>
                <c:pt idx="37">
                  <c:v> 1998-I </c:v>
                </c:pt>
                <c:pt idx="38">
                  <c:v> 1998-II </c:v>
                </c:pt>
                <c:pt idx="39">
                  <c:v> 1998-III </c:v>
                </c:pt>
                <c:pt idx="40">
                  <c:v> 1998-IV </c:v>
                </c:pt>
                <c:pt idx="41">
                  <c:v> 1999-I </c:v>
                </c:pt>
                <c:pt idx="42">
                  <c:v> 1999-II </c:v>
                </c:pt>
                <c:pt idx="43">
                  <c:v> 1999-III </c:v>
                </c:pt>
                <c:pt idx="44">
                  <c:v> 1999-IV </c:v>
                </c:pt>
                <c:pt idx="45">
                  <c:v> 2000-I </c:v>
                </c:pt>
                <c:pt idx="46">
                  <c:v> 2000-II </c:v>
                </c:pt>
                <c:pt idx="47">
                  <c:v> 2000-III </c:v>
                </c:pt>
                <c:pt idx="48">
                  <c:v> 2000-IV </c:v>
                </c:pt>
                <c:pt idx="49">
                  <c:v> 2001-I </c:v>
                </c:pt>
                <c:pt idx="50">
                  <c:v> 2001-II </c:v>
                </c:pt>
                <c:pt idx="51">
                  <c:v> 2001-III </c:v>
                </c:pt>
                <c:pt idx="52">
                  <c:v> 2001-IV </c:v>
                </c:pt>
                <c:pt idx="53">
                  <c:v> 2002-I </c:v>
                </c:pt>
                <c:pt idx="54">
                  <c:v> 2002-II </c:v>
                </c:pt>
                <c:pt idx="55">
                  <c:v> 2002-III </c:v>
                </c:pt>
                <c:pt idx="56">
                  <c:v> 2002-IV </c:v>
                </c:pt>
                <c:pt idx="57">
                  <c:v> 2003-I </c:v>
                </c:pt>
                <c:pt idx="58">
                  <c:v> 2003-II </c:v>
                </c:pt>
                <c:pt idx="59">
                  <c:v> 2003-III</c:v>
                </c:pt>
                <c:pt idx="60">
                  <c:v> 2003-IV </c:v>
                </c:pt>
              </c:strCache>
            </c:strRef>
          </c:cat>
          <c:val>
            <c:numRef>
              <c:f>DataCalc!$W$7:$W$67</c:f>
              <c:numCache>
                <c:ptCount val="61"/>
                <c:pt idx="1">
                  <c:v>100</c:v>
                </c:pt>
                <c:pt idx="2">
                  <c:v>100.28928050999414</c:v>
                </c:pt>
                <c:pt idx="3">
                  <c:v>100.50587859082947</c:v>
                </c:pt>
                <c:pt idx="4">
                  <c:v>100.61976982919813</c:v>
                </c:pt>
                <c:pt idx="5">
                  <c:v>99.90942719130251</c:v>
                </c:pt>
                <c:pt idx="6">
                  <c:v>99.28873605339868</c:v>
                </c:pt>
                <c:pt idx="7">
                  <c:v>99.72900627577911</c:v>
                </c:pt>
                <c:pt idx="8">
                  <c:v>98.66445576586744</c:v>
                </c:pt>
                <c:pt idx="9">
                  <c:v>97.83530923026858</c:v>
                </c:pt>
                <c:pt idx="10">
                  <c:v>97.5977771347805</c:v>
                </c:pt>
                <c:pt idx="11">
                  <c:v>97.26776042200193</c:v>
                </c:pt>
                <c:pt idx="12">
                  <c:v>97.29678281565344</c:v>
                </c:pt>
                <c:pt idx="13">
                  <c:v>97.33261807403744</c:v>
                </c:pt>
                <c:pt idx="14">
                  <c:v>97.30952803035109</c:v>
                </c:pt>
                <c:pt idx="15">
                  <c:v>97.08405441483696</c:v>
                </c:pt>
                <c:pt idx="16">
                  <c:v>97.16761012679295</c:v>
                </c:pt>
                <c:pt idx="17">
                  <c:v>97.52878529184702</c:v>
                </c:pt>
                <c:pt idx="18">
                  <c:v>98.10647143052938</c:v>
                </c:pt>
                <c:pt idx="19">
                  <c:v>98.4325426858358</c:v>
                </c:pt>
                <c:pt idx="20">
                  <c:v>99.08686965363896</c:v>
                </c:pt>
                <c:pt idx="21">
                  <c:v>99.21223081362255</c:v>
                </c:pt>
                <c:pt idx="22">
                  <c:v>100.303988127242</c:v>
                </c:pt>
                <c:pt idx="23">
                  <c:v>100.56057138956358</c:v>
                </c:pt>
                <c:pt idx="24">
                  <c:v>100.89478388046318</c:v>
                </c:pt>
                <c:pt idx="25">
                  <c:v>101.14874408544601</c:v>
                </c:pt>
                <c:pt idx="26">
                  <c:v>100.7375146231473</c:v>
                </c:pt>
                <c:pt idx="27">
                  <c:v>101.39006832117146</c:v>
                </c:pt>
                <c:pt idx="28">
                  <c:v>101.1655006941524</c:v>
                </c:pt>
                <c:pt idx="29">
                  <c:v>100.80357633871067</c:v>
                </c:pt>
                <c:pt idx="30">
                  <c:v>101.33722130592425</c:v>
                </c:pt>
                <c:pt idx="31">
                  <c:v>102.57163103842133</c:v>
                </c:pt>
                <c:pt idx="32">
                  <c:v>102.81573192685678</c:v>
                </c:pt>
                <c:pt idx="33">
                  <c:v>102.50947198081073</c:v>
                </c:pt>
                <c:pt idx="34">
                  <c:v>103.44769596872973</c:v>
                </c:pt>
                <c:pt idx="35">
                  <c:v>103.57256772841438</c:v>
                </c:pt>
                <c:pt idx="36">
                  <c:v>103.45821716250924</c:v>
                </c:pt>
                <c:pt idx="37">
                  <c:v>103.58806888245968</c:v>
                </c:pt>
                <c:pt idx="38">
                  <c:v>103.3281374254237</c:v>
                </c:pt>
                <c:pt idx="39">
                  <c:v>103.94783547905759</c:v>
                </c:pt>
                <c:pt idx="40">
                  <c:v>104.44709770858466</c:v>
                </c:pt>
                <c:pt idx="41">
                  <c:v>104.15311628076331</c:v>
                </c:pt>
                <c:pt idx="42">
                  <c:v>104.39824049082425</c:v>
                </c:pt>
                <c:pt idx="43">
                  <c:v>104.12993721506216</c:v>
                </c:pt>
                <c:pt idx="44">
                  <c:v>104.87182547741914</c:v>
                </c:pt>
                <c:pt idx="45">
                  <c:v>103.77551575391833</c:v>
                </c:pt>
                <c:pt idx="46">
                  <c:v>103.26029752869978</c:v>
                </c:pt>
                <c:pt idx="47">
                  <c:v>103.18829094502287</c:v>
                </c:pt>
                <c:pt idx="48">
                  <c:v>102.44147097980974</c:v>
                </c:pt>
                <c:pt idx="49">
                  <c:v>102.02957949885985</c:v>
                </c:pt>
                <c:pt idx="50">
                  <c:v>101.07640540955892</c:v>
                </c:pt>
                <c:pt idx="51">
                  <c:v>101.08224295034725</c:v>
                </c:pt>
                <c:pt idx="52">
                  <c:v>99.46702095413372</c:v>
                </c:pt>
                <c:pt idx="53">
                  <c:v>99.68547163298452</c:v>
                </c:pt>
                <c:pt idx="54">
                  <c:v>98.71403442980584</c:v>
                </c:pt>
                <c:pt idx="55">
                  <c:v>98.36058216341043</c:v>
                </c:pt>
                <c:pt idx="56">
                  <c:v>99.24818741999151</c:v>
                </c:pt>
                <c:pt idx="57">
                  <c:v>98.92735137226575</c:v>
                </c:pt>
                <c:pt idx="58">
                  <c:v>98.99358952055185</c:v>
                </c:pt>
                <c:pt idx="59">
                  <c:v>98.65617117130705</c:v>
                </c:pt>
                <c:pt idx="60">
                  <c:v>98.31394715230121</c:v>
                </c:pt>
              </c:numCache>
            </c:numRef>
          </c:val>
          <c:smooth val="0"/>
        </c:ser>
        <c:marker val="1"/>
        <c:axId val="39164739"/>
        <c:axId val="40238840"/>
      </c:lineChart>
      <c:catAx>
        <c:axId val="39164739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40238840"/>
        <c:crosses val="autoZero"/>
        <c:auto val="1"/>
        <c:lblOffset val="100"/>
        <c:tickLblSkip val="4"/>
        <c:tickMarkSkip val="4"/>
        <c:noMultiLvlLbl val="0"/>
      </c:catAx>
      <c:valAx>
        <c:axId val="40238840"/>
        <c:scaling>
          <c:orientation val="minMax"/>
          <c:min val="9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3916473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DataCalc!$V$5:$V$6</c:f>
              <c:strCache>
                <c:ptCount val="1"/>
                <c:pt idx="0">
                  <c:v>GDP/H base 1989.1 =100 (trend 2 %)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DataCalc!$B$7:$B$67</c:f>
              <c:strCache>
                <c:ptCount val="61"/>
                <c:pt idx="0">
                  <c:v> </c:v>
                </c:pt>
                <c:pt idx="1">
                  <c:v> 1989-I </c:v>
                </c:pt>
                <c:pt idx="2">
                  <c:v> 1989-II </c:v>
                </c:pt>
                <c:pt idx="3">
                  <c:v> 1989-III </c:v>
                </c:pt>
                <c:pt idx="4">
                  <c:v> 1989-IV </c:v>
                </c:pt>
                <c:pt idx="5">
                  <c:v> 1990-I </c:v>
                </c:pt>
                <c:pt idx="6">
                  <c:v> 1990-II </c:v>
                </c:pt>
                <c:pt idx="7">
                  <c:v> 1990-III </c:v>
                </c:pt>
                <c:pt idx="8">
                  <c:v> 1990-IV </c:v>
                </c:pt>
                <c:pt idx="9">
                  <c:v> 1991-I </c:v>
                </c:pt>
                <c:pt idx="10">
                  <c:v> 1991-II </c:v>
                </c:pt>
                <c:pt idx="11">
                  <c:v> 1991-III </c:v>
                </c:pt>
                <c:pt idx="12">
                  <c:v> 1991-IV </c:v>
                </c:pt>
                <c:pt idx="13">
                  <c:v> 1992-I </c:v>
                </c:pt>
                <c:pt idx="14">
                  <c:v> 1992-II </c:v>
                </c:pt>
                <c:pt idx="15">
                  <c:v> 1992-III </c:v>
                </c:pt>
                <c:pt idx="16">
                  <c:v> 1992-IV </c:v>
                </c:pt>
                <c:pt idx="17">
                  <c:v> 1993-I </c:v>
                </c:pt>
                <c:pt idx="18">
                  <c:v> 1993-II </c:v>
                </c:pt>
                <c:pt idx="19">
                  <c:v> 1993-III </c:v>
                </c:pt>
                <c:pt idx="20">
                  <c:v> 1993-IV </c:v>
                </c:pt>
                <c:pt idx="21">
                  <c:v> 1994-I </c:v>
                </c:pt>
                <c:pt idx="22">
                  <c:v> 1994-II </c:v>
                </c:pt>
                <c:pt idx="23">
                  <c:v> 1994-III </c:v>
                </c:pt>
                <c:pt idx="24">
                  <c:v> 1994-IV </c:v>
                </c:pt>
                <c:pt idx="25">
                  <c:v> 1995-I </c:v>
                </c:pt>
                <c:pt idx="26">
                  <c:v> 1995-II </c:v>
                </c:pt>
                <c:pt idx="27">
                  <c:v> 1995-III </c:v>
                </c:pt>
                <c:pt idx="28">
                  <c:v> 1995-IV </c:v>
                </c:pt>
                <c:pt idx="29">
                  <c:v> 1996-I </c:v>
                </c:pt>
                <c:pt idx="30">
                  <c:v> 1996-II </c:v>
                </c:pt>
                <c:pt idx="31">
                  <c:v> 1996-III </c:v>
                </c:pt>
                <c:pt idx="32">
                  <c:v> 1996-IV </c:v>
                </c:pt>
                <c:pt idx="33">
                  <c:v> 1997-I </c:v>
                </c:pt>
                <c:pt idx="34">
                  <c:v> 1997-II </c:v>
                </c:pt>
                <c:pt idx="35">
                  <c:v> 1997-III </c:v>
                </c:pt>
                <c:pt idx="36">
                  <c:v> 1997-IV </c:v>
                </c:pt>
                <c:pt idx="37">
                  <c:v> 1998-I </c:v>
                </c:pt>
                <c:pt idx="38">
                  <c:v> 1998-II </c:v>
                </c:pt>
                <c:pt idx="39">
                  <c:v> 1998-III </c:v>
                </c:pt>
                <c:pt idx="40">
                  <c:v> 1998-IV </c:v>
                </c:pt>
                <c:pt idx="41">
                  <c:v> 1999-I </c:v>
                </c:pt>
                <c:pt idx="42">
                  <c:v> 1999-II </c:v>
                </c:pt>
                <c:pt idx="43">
                  <c:v> 1999-III </c:v>
                </c:pt>
                <c:pt idx="44">
                  <c:v> 1999-IV </c:v>
                </c:pt>
                <c:pt idx="45">
                  <c:v> 2000-I </c:v>
                </c:pt>
                <c:pt idx="46">
                  <c:v> 2000-II </c:v>
                </c:pt>
                <c:pt idx="47">
                  <c:v> 2000-III </c:v>
                </c:pt>
                <c:pt idx="48">
                  <c:v> 2000-IV </c:v>
                </c:pt>
                <c:pt idx="49">
                  <c:v> 2001-I </c:v>
                </c:pt>
                <c:pt idx="50">
                  <c:v> 2001-II </c:v>
                </c:pt>
                <c:pt idx="51">
                  <c:v> 2001-III </c:v>
                </c:pt>
                <c:pt idx="52">
                  <c:v> 2001-IV </c:v>
                </c:pt>
                <c:pt idx="53">
                  <c:v> 2002-I </c:v>
                </c:pt>
                <c:pt idx="54">
                  <c:v> 2002-II </c:v>
                </c:pt>
                <c:pt idx="55">
                  <c:v> 2002-III </c:v>
                </c:pt>
                <c:pt idx="56">
                  <c:v> 2002-IV </c:v>
                </c:pt>
                <c:pt idx="57">
                  <c:v> 2003-I </c:v>
                </c:pt>
                <c:pt idx="58">
                  <c:v> 2003-II </c:v>
                </c:pt>
                <c:pt idx="59">
                  <c:v> 2003-III</c:v>
                </c:pt>
                <c:pt idx="60">
                  <c:v> 2003-IV </c:v>
                </c:pt>
              </c:strCache>
            </c:strRef>
          </c:cat>
          <c:val>
            <c:numRef>
              <c:f>DataCalc!$V$7:$V$67</c:f>
              <c:numCache>
                <c:ptCount val="61"/>
                <c:pt idx="1">
                  <c:v>100</c:v>
                </c:pt>
                <c:pt idx="2">
                  <c:v>99.70556281434402</c:v>
                </c:pt>
                <c:pt idx="3">
                  <c:v>99.52849067429696</c:v>
                </c:pt>
                <c:pt idx="4">
                  <c:v>99.00673817600483</c:v>
                </c:pt>
                <c:pt idx="5">
                  <c:v>99.51152047332198</c:v>
                </c:pt>
                <c:pt idx="6">
                  <c:v>99.73131005889064</c:v>
                </c:pt>
                <c:pt idx="7">
                  <c:v>98.62265295428399</c:v>
                </c:pt>
                <c:pt idx="8">
                  <c:v>98.21380311594214</c:v>
                </c:pt>
                <c:pt idx="9">
                  <c:v>97.88666705891892</c:v>
                </c:pt>
                <c:pt idx="10">
                  <c:v>98.11924756915244</c:v>
                </c:pt>
                <c:pt idx="11">
                  <c:v>98.23459486374894</c:v>
                </c:pt>
                <c:pt idx="12">
                  <c:v>97.93725403296799</c:v>
                </c:pt>
                <c:pt idx="13">
                  <c:v>98.26960012952097</c:v>
                </c:pt>
                <c:pt idx="14">
                  <c:v>98.58840701282747</c:v>
                </c:pt>
                <c:pt idx="15">
                  <c:v>99.07945948193809</c:v>
                </c:pt>
                <c:pt idx="16">
                  <c:v>99.33143626229469</c:v>
                </c:pt>
                <c:pt idx="17">
                  <c:v>98.37352369502239</c:v>
                </c:pt>
                <c:pt idx="18">
                  <c:v>97.61057972763125</c:v>
                </c:pt>
                <c:pt idx="19">
                  <c:v>97.07427362916712</c:v>
                </c:pt>
                <c:pt idx="20">
                  <c:v>96.99561376519007</c:v>
                </c:pt>
                <c:pt idx="21">
                  <c:v>97.09367467125709</c:v>
                </c:pt>
                <c:pt idx="22">
                  <c:v>96.54542860441916</c:v>
                </c:pt>
                <c:pt idx="23">
                  <c:v>96.04679308490799</c:v>
                </c:pt>
                <c:pt idx="24">
                  <c:v>96.04639151541787</c:v>
                </c:pt>
                <c:pt idx="25">
                  <c:v>95.51040742165885</c:v>
                </c:pt>
                <c:pt idx="26">
                  <c:v>95.43621534438233</c:v>
                </c:pt>
                <c:pt idx="27">
                  <c:v>94.9071704439152</c:v>
                </c:pt>
                <c:pt idx="28">
                  <c:v>95.10611293357705</c:v>
                </c:pt>
                <c:pt idx="29">
                  <c:v>95.44813037054169</c:v>
                </c:pt>
                <c:pt idx="30">
                  <c:v>95.78245468270953</c:v>
                </c:pt>
                <c:pt idx="31">
                  <c:v>94.67510647673659</c:v>
                </c:pt>
                <c:pt idx="32">
                  <c:v>94.78590579489745</c:v>
                </c:pt>
                <c:pt idx="33">
                  <c:v>94.83530105802849</c:v>
                </c:pt>
                <c:pt idx="34">
                  <c:v>94.71404811825815</c:v>
                </c:pt>
                <c:pt idx="35">
                  <c:v>95.0360498464386</c:v>
                </c:pt>
                <c:pt idx="36">
                  <c:v>95.08074533634286</c:v>
                </c:pt>
                <c:pt idx="37">
                  <c:v>95.31426938646132</c:v>
                </c:pt>
                <c:pt idx="38">
                  <c:v>95.4595695213667</c:v>
                </c:pt>
                <c:pt idx="39">
                  <c:v>95.2221849136786</c:v>
                </c:pt>
                <c:pt idx="40">
                  <c:v>95.42398335141321</c:v>
                </c:pt>
                <c:pt idx="41">
                  <c:v>95.63935576493667</c:v>
                </c:pt>
                <c:pt idx="42">
                  <c:v>95.46290928534738</c:v>
                </c:pt>
                <c:pt idx="43">
                  <c:v>96.04944477126777</c:v>
                </c:pt>
                <c:pt idx="44">
                  <c:v>96.28536167005738</c:v>
                </c:pt>
                <c:pt idx="45">
                  <c:v>95.52578740656048</c:v>
                </c:pt>
                <c:pt idx="46">
                  <c:v>96.70994515318928</c:v>
                </c:pt>
                <c:pt idx="47">
                  <c:v>95.86292244637502</c:v>
                </c:pt>
                <c:pt idx="48">
                  <c:v>96.27622924168273</c:v>
                </c:pt>
                <c:pt idx="49">
                  <c:v>95.87052102426694</c:v>
                </c:pt>
                <c:pt idx="50">
                  <c:v>95.82974351856333</c:v>
                </c:pt>
                <c:pt idx="51">
                  <c:v>94.71070710466309</c:v>
                </c:pt>
                <c:pt idx="52">
                  <c:v>95.91147774371835</c:v>
                </c:pt>
                <c:pt idx="53">
                  <c:v>96.06375577038018</c:v>
                </c:pt>
                <c:pt idx="54">
                  <c:v>96.725057561499</c:v>
                </c:pt>
                <c:pt idx="55">
                  <c:v>97.06825114912195</c:v>
                </c:pt>
                <c:pt idx="56">
                  <c:v>95.67730190260386</c:v>
                </c:pt>
                <c:pt idx="57">
                  <c:v>95.29249513180248</c:v>
                </c:pt>
                <c:pt idx="58">
                  <c:v>95.54181783089989</c:v>
                </c:pt>
                <c:pt idx="59">
                  <c:v>96.9588890284555</c:v>
                </c:pt>
                <c:pt idx="60">
                  <c:v>97.46029452764114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DataCalc!$W$5:$W$6</c:f>
              <c:strCache>
                <c:ptCount val="1"/>
                <c:pt idx="0">
                  <c:v>H/N base 1989.1 =100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DataCalc!$B$7:$B$67</c:f>
              <c:strCache>
                <c:ptCount val="61"/>
                <c:pt idx="0">
                  <c:v> </c:v>
                </c:pt>
                <c:pt idx="1">
                  <c:v> 1989-I </c:v>
                </c:pt>
                <c:pt idx="2">
                  <c:v> 1989-II </c:v>
                </c:pt>
                <c:pt idx="3">
                  <c:v> 1989-III </c:v>
                </c:pt>
                <c:pt idx="4">
                  <c:v> 1989-IV </c:v>
                </c:pt>
                <c:pt idx="5">
                  <c:v> 1990-I </c:v>
                </c:pt>
                <c:pt idx="6">
                  <c:v> 1990-II </c:v>
                </c:pt>
                <c:pt idx="7">
                  <c:v> 1990-III </c:v>
                </c:pt>
                <c:pt idx="8">
                  <c:v> 1990-IV </c:v>
                </c:pt>
                <c:pt idx="9">
                  <c:v> 1991-I </c:v>
                </c:pt>
                <c:pt idx="10">
                  <c:v> 1991-II </c:v>
                </c:pt>
                <c:pt idx="11">
                  <c:v> 1991-III </c:v>
                </c:pt>
                <c:pt idx="12">
                  <c:v> 1991-IV </c:v>
                </c:pt>
                <c:pt idx="13">
                  <c:v> 1992-I </c:v>
                </c:pt>
                <c:pt idx="14">
                  <c:v> 1992-II </c:v>
                </c:pt>
                <c:pt idx="15">
                  <c:v> 1992-III </c:v>
                </c:pt>
                <c:pt idx="16">
                  <c:v> 1992-IV </c:v>
                </c:pt>
                <c:pt idx="17">
                  <c:v> 1993-I </c:v>
                </c:pt>
                <c:pt idx="18">
                  <c:v> 1993-II </c:v>
                </c:pt>
                <c:pt idx="19">
                  <c:v> 1993-III </c:v>
                </c:pt>
                <c:pt idx="20">
                  <c:v> 1993-IV </c:v>
                </c:pt>
                <c:pt idx="21">
                  <c:v> 1994-I </c:v>
                </c:pt>
                <c:pt idx="22">
                  <c:v> 1994-II </c:v>
                </c:pt>
                <c:pt idx="23">
                  <c:v> 1994-III </c:v>
                </c:pt>
                <c:pt idx="24">
                  <c:v> 1994-IV </c:v>
                </c:pt>
                <c:pt idx="25">
                  <c:v> 1995-I </c:v>
                </c:pt>
                <c:pt idx="26">
                  <c:v> 1995-II </c:v>
                </c:pt>
                <c:pt idx="27">
                  <c:v> 1995-III </c:v>
                </c:pt>
                <c:pt idx="28">
                  <c:v> 1995-IV </c:v>
                </c:pt>
                <c:pt idx="29">
                  <c:v> 1996-I </c:v>
                </c:pt>
                <c:pt idx="30">
                  <c:v> 1996-II </c:v>
                </c:pt>
                <c:pt idx="31">
                  <c:v> 1996-III </c:v>
                </c:pt>
                <c:pt idx="32">
                  <c:v> 1996-IV </c:v>
                </c:pt>
                <c:pt idx="33">
                  <c:v> 1997-I </c:v>
                </c:pt>
                <c:pt idx="34">
                  <c:v> 1997-II </c:v>
                </c:pt>
                <c:pt idx="35">
                  <c:v> 1997-III </c:v>
                </c:pt>
                <c:pt idx="36">
                  <c:v> 1997-IV </c:v>
                </c:pt>
                <c:pt idx="37">
                  <c:v> 1998-I </c:v>
                </c:pt>
                <c:pt idx="38">
                  <c:v> 1998-II </c:v>
                </c:pt>
                <c:pt idx="39">
                  <c:v> 1998-III </c:v>
                </c:pt>
                <c:pt idx="40">
                  <c:v> 1998-IV </c:v>
                </c:pt>
                <c:pt idx="41">
                  <c:v> 1999-I </c:v>
                </c:pt>
                <c:pt idx="42">
                  <c:v> 1999-II </c:v>
                </c:pt>
                <c:pt idx="43">
                  <c:v> 1999-III </c:v>
                </c:pt>
                <c:pt idx="44">
                  <c:v> 1999-IV </c:v>
                </c:pt>
                <c:pt idx="45">
                  <c:v> 2000-I </c:v>
                </c:pt>
                <c:pt idx="46">
                  <c:v> 2000-II </c:v>
                </c:pt>
                <c:pt idx="47">
                  <c:v> 2000-III </c:v>
                </c:pt>
                <c:pt idx="48">
                  <c:v> 2000-IV </c:v>
                </c:pt>
                <c:pt idx="49">
                  <c:v> 2001-I </c:v>
                </c:pt>
                <c:pt idx="50">
                  <c:v> 2001-II </c:v>
                </c:pt>
                <c:pt idx="51">
                  <c:v> 2001-III </c:v>
                </c:pt>
                <c:pt idx="52">
                  <c:v> 2001-IV </c:v>
                </c:pt>
                <c:pt idx="53">
                  <c:v> 2002-I </c:v>
                </c:pt>
                <c:pt idx="54">
                  <c:v> 2002-II </c:v>
                </c:pt>
                <c:pt idx="55">
                  <c:v> 2002-III </c:v>
                </c:pt>
                <c:pt idx="56">
                  <c:v> 2002-IV </c:v>
                </c:pt>
                <c:pt idx="57">
                  <c:v> 2003-I </c:v>
                </c:pt>
                <c:pt idx="58">
                  <c:v> 2003-II </c:v>
                </c:pt>
                <c:pt idx="59">
                  <c:v> 2003-III</c:v>
                </c:pt>
                <c:pt idx="60">
                  <c:v> 2003-IV </c:v>
                </c:pt>
              </c:strCache>
            </c:strRef>
          </c:cat>
          <c:val>
            <c:numRef>
              <c:f>DataCalc!$W$7:$W$67</c:f>
              <c:numCache>
                <c:ptCount val="61"/>
                <c:pt idx="1">
                  <c:v>100</c:v>
                </c:pt>
                <c:pt idx="2">
                  <c:v>100.28928050999414</c:v>
                </c:pt>
                <c:pt idx="3">
                  <c:v>100.50587859082947</c:v>
                </c:pt>
                <c:pt idx="4">
                  <c:v>100.61976982919813</c:v>
                </c:pt>
                <c:pt idx="5">
                  <c:v>99.90942719130251</c:v>
                </c:pt>
                <c:pt idx="6">
                  <c:v>99.28873605339868</c:v>
                </c:pt>
                <c:pt idx="7">
                  <c:v>99.72900627577911</c:v>
                </c:pt>
                <c:pt idx="8">
                  <c:v>98.66445576586744</c:v>
                </c:pt>
                <c:pt idx="9">
                  <c:v>97.83530923026858</c:v>
                </c:pt>
                <c:pt idx="10">
                  <c:v>97.5977771347805</c:v>
                </c:pt>
                <c:pt idx="11">
                  <c:v>97.26776042200193</c:v>
                </c:pt>
                <c:pt idx="12">
                  <c:v>97.29678281565344</c:v>
                </c:pt>
                <c:pt idx="13">
                  <c:v>97.33261807403744</c:v>
                </c:pt>
                <c:pt idx="14">
                  <c:v>97.30952803035109</c:v>
                </c:pt>
                <c:pt idx="15">
                  <c:v>97.08405441483696</c:v>
                </c:pt>
                <c:pt idx="16">
                  <c:v>97.16761012679295</c:v>
                </c:pt>
                <c:pt idx="17">
                  <c:v>97.52878529184702</c:v>
                </c:pt>
                <c:pt idx="18">
                  <c:v>98.10647143052938</c:v>
                </c:pt>
                <c:pt idx="19">
                  <c:v>98.4325426858358</c:v>
                </c:pt>
                <c:pt idx="20">
                  <c:v>99.08686965363896</c:v>
                </c:pt>
                <c:pt idx="21">
                  <c:v>99.21223081362255</c:v>
                </c:pt>
                <c:pt idx="22">
                  <c:v>100.303988127242</c:v>
                </c:pt>
                <c:pt idx="23">
                  <c:v>100.56057138956358</c:v>
                </c:pt>
                <c:pt idx="24">
                  <c:v>100.89478388046318</c:v>
                </c:pt>
                <c:pt idx="25">
                  <c:v>101.14874408544601</c:v>
                </c:pt>
                <c:pt idx="26">
                  <c:v>100.7375146231473</c:v>
                </c:pt>
                <c:pt idx="27">
                  <c:v>101.39006832117146</c:v>
                </c:pt>
                <c:pt idx="28">
                  <c:v>101.1655006941524</c:v>
                </c:pt>
                <c:pt idx="29">
                  <c:v>100.80357633871067</c:v>
                </c:pt>
                <c:pt idx="30">
                  <c:v>101.33722130592425</c:v>
                </c:pt>
                <c:pt idx="31">
                  <c:v>102.57163103842133</c:v>
                </c:pt>
                <c:pt idx="32">
                  <c:v>102.81573192685678</c:v>
                </c:pt>
                <c:pt idx="33">
                  <c:v>102.50947198081073</c:v>
                </c:pt>
                <c:pt idx="34">
                  <c:v>103.44769596872973</c:v>
                </c:pt>
                <c:pt idx="35">
                  <c:v>103.57256772841438</c:v>
                </c:pt>
                <c:pt idx="36">
                  <c:v>103.45821716250924</c:v>
                </c:pt>
                <c:pt idx="37">
                  <c:v>103.58806888245968</c:v>
                </c:pt>
                <c:pt idx="38">
                  <c:v>103.3281374254237</c:v>
                </c:pt>
                <c:pt idx="39">
                  <c:v>103.94783547905759</c:v>
                </c:pt>
                <c:pt idx="40">
                  <c:v>104.44709770858466</c:v>
                </c:pt>
                <c:pt idx="41">
                  <c:v>104.15311628076331</c:v>
                </c:pt>
                <c:pt idx="42">
                  <c:v>104.39824049082425</c:v>
                </c:pt>
                <c:pt idx="43">
                  <c:v>104.12993721506216</c:v>
                </c:pt>
                <c:pt idx="44">
                  <c:v>104.87182547741914</c:v>
                </c:pt>
                <c:pt idx="45">
                  <c:v>103.77551575391833</c:v>
                </c:pt>
                <c:pt idx="46">
                  <c:v>103.26029752869978</c:v>
                </c:pt>
                <c:pt idx="47">
                  <c:v>103.18829094502287</c:v>
                </c:pt>
                <c:pt idx="48">
                  <c:v>102.44147097980974</c:v>
                </c:pt>
                <c:pt idx="49">
                  <c:v>102.02957949885985</c:v>
                </c:pt>
                <c:pt idx="50">
                  <c:v>101.07640540955892</c:v>
                </c:pt>
                <c:pt idx="51">
                  <c:v>101.08224295034725</c:v>
                </c:pt>
                <c:pt idx="52">
                  <c:v>99.46702095413372</c:v>
                </c:pt>
                <c:pt idx="53">
                  <c:v>99.68547163298452</c:v>
                </c:pt>
                <c:pt idx="54">
                  <c:v>98.71403442980584</c:v>
                </c:pt>
                <c:pt idx="55">
                  <c:v>98.36058216341043</c:v>
                </c:pt>
                <c:pt idx="56">
                  <c:v>99.24818741999151</c:v>
                </c:pt>
                <c:pt idx="57">
                  <c:v>98.92735137226575</c:v>
                </c:pt>
                <c:pt idx="58">
                  <c:v>98.99358952055185</c:v>
                </c:pt>
                <c:pt idx="59">
                  <c:v>98.65617117130705</c:v>
                </c:pt>
                <c:pt idx="60">
                  <c:v>98.31394715230121</c:v>
                </c:pt>
              </c:numCache>
            </c:numRef>
          </c:val>
          <c:smooth val="0"/>
        </c:ser>
        <c:marker val="1"/>
        <c:axId val="38650137"/>
        <c:axId val="8848118"/>
      </c:lineChart>
      <c:catAx>
        <c:axId val="38650137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8848118"/>
        <c:crosses val="autoZero"/>
        <c:auto val="1"/>
        <c:lblOffset val="100"/>
        <c:tickLblSkip val="4"/>
        <c:tickMarkSkip val="4"/>
        <c:noMultiLvlLbl val="0"/>
      </c:catAx>
      <c:valAx>
        <c:axId val="8848118"/>
        <c:scaling>
          <c:orientation val="minMax"/>
          <c:min val="9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3865013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7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7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17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17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5" right="0.75" top="1" bottom="1" header="0.5" footer="0.5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17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17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17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0.372</cdr:x>
      <cdr:y>0.08775</cdr:y>
    </cdr:from>
    <cdr:to>
      <cdr:x>0.60175</cdr:x>
      <cdr:y>0.14475</cdr:y>
    </cdr:to>
    <cdr:sp>
      <cdr:nvSpPr>
        <cdr:cNvPr id="1" name="TextBox 2"/>
        <cdr:cNvSpPr txBox="1">
          <a:spLocks noChangeArrowheads="1"/>
        </cdr:cNvSpPr>
      </cdr:nvSpPr>
      <cdr:spPr>
        <a:xfrm>
          <a:off x="3219450" y="514350"/>
          <a:ext cx="19907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1989-I to 2003-IV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0.44675</cdr:x>
      <cdr:y>0.098</cdr:y>
    </cdr:from>
    <cdr:to>
      <cdr:x>0.682</cdr:x>
      <cdr:y>0.155</cdr:y>
    </cdr:to>
    <cdr:sp>
      <cdr:nvSpPr>
        <cdr:cNvPr id="1" name="TextBox 3"/>
        <cdr:cNvSpPr txBox="1">
          <a:spLocks noChangeArrowheads="1"/>
        </cdr:cNvSpPr>
      </cdr:nvSpPr>
      <cdr:spPr>
        <a:xfrm>
          <a:off x="3867150" y="581025"/>
          <a:ext cx="20383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1989-I to 2003-IV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8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M5" sqref="AM5"/>
    </sheetView>
  </sheetViews>
  <sheetFormatPr defaultColWidth="9.140625" defaultRowHeight="12.75"/>
  <cols>
    <col min="5" max="5" width="12.00390625" style="0" bestFit="1" customWidth="1"/>
    <col min="7" max="7" width="10.7109375" style="0" customWidth="1"/>
    <col min="14" max="14" width="9.140625" style="5" customWidth="1"/>
    <col min="15" max="15" width="14.140625" style="0" customWidth="1"/>
    <col min="16" max="17" width="10.00390625" style="0" bestFit="1" customWidth="1"/>
    <col min="24" max="24" width="9.140625" style="5" customWidth="1"/>
    <col min="26" max="26" width="15.8515625" style="0" customWidth="1"/>
    <col min="27" max="27" width="15.57421875" style="0" customWidth="1"/>
  </cols>
  <sheetData>
    <row r="1" spans="1:39" ht="12.75">
      <c r="A1" s="2" t="s">
        <v>94</v>
      </c>
      <c r="AE1" s="2" t="s">
        <v>93</v>
      </c>
      <c r="AF1" s="2"/>
      <c r="AG1" s="2"/>
      <c r="AH1" s="2"/>
      <c r="AI1" s="2"/>
      <c r="AJ1" s="2"/>
      <c r="AK1" s="2"/>
      <c r="AL1" s="2"/>
      <c r="AM1" s="2"/>
    </row>
    <row r="2" spans="1:39" ht="12.75">
      <c r="A2" s="3" t="s">
        <v>95</v>
      </c>
      <c r="B2" s="3"/>
      <c r="AE2" s="2"/>
      <c r="AF2" s="2"/>
      <c r="AG2" s="2"/>
      <c r="AH2" s="2"/>
      <c r="AI2" s="2"/>
      <c r="AJ2" s="2"/>
      <c r="AK2" s="2"/>
      <c r="AL2" s="2"/>
      <c r="AM2" s="2"/>
    </row>
    <row r="3" spans="1:39" ht="12.75">
      <c r="A3" s="4" t="s">
        <v>96</v>
      </c>
      <c r="B3" s="4"/>
      <c r="C3" s="4"/>
      <c r="D3" s="4"/>
      <c r="AE3" s="2"/>
      <c r="AF3" s="2"/>
      <c r="AG3" s="2"/>
      <c r="AH3" s="2"/>
      <c r="AI3" s="2"/>
      <c r="AJ3" s="2"/>
      <c r="AK3" s="2"/>
      <c r="AL3" s="2"/>
      <c r="AM3" s="2"/>
    </row>
    <row r="4" spans="7:21" ht="12.75">
      <c r="G4" s="6" t="s">
        <v>73</v>
      </c>
      <c r="H4" s="6"/>
      <c r="J4" t="s">
        <v>60</v>
      </c>
      <c r="O4" t="s">
        <v>99</v>
      </c>
      <c r="R4" t="s">
        <v>66</v>
      </c>
      <c r="U4" t="s">
        <v>100</v>
      </c>
    </row>
    <row r="5" spans="3:39" ht="12.75">
      <c r="C5" t="s">
        <v>71</v>
      </c>
      <c r="E5" t="s">
        <v>59</v>
      </c>
      <c r="G5" t="s">
        <v>75</v>
      </c>
      <c r="H5" t="s">
        <v>74</v>
      </c>
      <c r="K5" t="s">
        <v>62</v>
      </c>
      <c r="L5" t="s">
        <v>65</v>
      </c>
      <c r="M5" t="s">
        <v>63</v>
      </c>
      <c r="O5" t="s">
        <v>68</v>
      </c>
      <c r="P5" t="s">
        <v>68</v>
      </c>
      <c r="S5" t="s">
        <v>67</v>
      </c>
      <c r="U5" t="s">
        <v>76</v>
      </c>
      <c r="V5" t="s">
        <v>77</v>
      </c>
      <c r="W5" t="s">
        <v>78</v>
      </c>
      <c r="Y5" t="s">
        <v>103</v>
      </c>
      <c r="Z5" t="s">
        <v>101</v>
      </c>
      <c r="AA5" t="s">
        <v>102</v>
      </c>
      <c r="AB5" t="s">
        <v>79</v>
      </c>
      <c r="AC5" t="s">
        <v>80</v>
      </c>
      <c r="AE5" t="s">
        <v>81</v>
      </c>
      <c r="AF5" t="s">
        <v>81</v>
      </c>
      <c r="AG5" t="s">
        <v>84</v>
      </c>
      <c r="AI5" t="s">
        <v>85</v>
      </c>
      <c r="AJ5" t="s">
        <v>86</v>
      </c>
      <c r="AL5" t="s">
        <v>91</v>
      </c>
      <c r="AM5" t="s">
        <v>92</v>
      </c>
    </row>
    <row r="6" spans="3:36" ht="12.75">
      <c r="C6" t="s">
        <v>61</v>
      </c>
      <c r="L6" t="s">
        <v>98</v>
      </c>
      <c r="M6" t="s">
        <v>64</v>
      </c>
      <c r="S6" t="s">
        <v>97</v>
      </c>
      <c r="Y6" t="s">
        <v>104</v>
      </c>
      <c r="AB6" t="s">
        <v>105</v>
      </c>
      <c r="AC6" t="s">
        <v>105</v>
      </c>
      <c r="AE6" t="s">
        <v>83</v>
      </c>
      <c r="AF6" t="s">
        <v>82</v>
      </c>
      <c r="AG6" t="s">
        <v>107</v>
      </c>
      <c r="AH6" t="s">
        <v>106</v>
      </c>
      <c r="AI6" t="s">
        <v>107</v>
      </c>
      <c r="AJ6" t="s">
        <v>107</v>
      </c>
    </row>
    <row r="7" spans="2:36" ht="12.75">
      <c r="B7" t="s">
        <v>0</v>
      </c>
      <c r="S7">
        <v>1.005</v>
      </c>
      <c r="AG7" t="s">
        <v>87</v>
      </c>
      <c r="AH7" t="s">
        <v>88</v>
      </c>
      <c r="AI7" t="s">
        <v>89</v>
      </c>
      <c r="AJ7" t="s">
        <v>90</v>
      </c>
    </row>
    <row r="8" spans="1:39" ht="12.75">
      <c r="A8">
        <v>120</v>
      </c>
      <c r="B8" t="s">
        <v>1</v>
      </c>
      <c r="C8" s="2">
        <v>6918.1</v>
      </c>
      <c r="E8" s="4">
        <v>56915912825.14041</v>
      </c>
      <c r="G8" s="4">
        <v>1432.8639836765071</v>
      </c>
      <c r="H8" s="3">
        <f>G8/$G$8*100</f>
        <v>100</v>
      </c>
      <c r="J8" s="3">
        <f>C8*1000000000/E8</f>
        <v>121.54948689400965</v>
      </c>
      <c r="K8" s="3">
        <f>J8/$J$8*100</f>
        <v>100</v>
      </c>
      <c r="L8" s="3">
        <f>J8/1.005^(A8)</f>
        <v>66.80757672056647</v>
      </c>
      <c r="M8" s="3">
        <f>L8/$L$8*100</f>
        <v>100</v>
      </c>
      <c r="O8" s="4">
        <v>156750.91666666666</v>
      </c>
      <c r="P8" s="4">
        <f aca="true" t="shared" si="0" ref="P8:P16">O8*1000</f>
        <v>156750916.66666666</v>
      </c>
      <c r="R8" s="3">
        <f>C8*1000000000/P8</f>
        <v>44134.35115477794</v>
      </c>
      <c r="S8" s="3">
        <f>R8/$S$7^A8</f>
        <v>24257.684060454565</v>
      </c>
      <c r="U8" s="3">
        <f aca="true" t="shared" si="1" ref="U8:U16">S8/$S$8*100</f>
        <v>100</v>
      </c>
      <c r="V8" s="3">
        <f>M8</f>
        <v>100</v>
      </c>
      <c r="W8" s="3">
        <f>H8</f>
        <v>100</v>
      </c>
      <c r="Y8" s="2">
        <v>5367.1</v>
      </c>
      <c r="Z8" s="2">
        <v>373.1</v>
      </c>
      <c r="AA8" s="2">
        <v>437.1</v>
      </c>
      <c r="AB8" s="7">
        <f>Z8/$Y8*100</f>
        <v>6.951612602709098</v>
      </c>
      <c r="AC8" s="7">
        <f>AA8/$Y8*100</f>
        <v>8.144062901753275</v>
      </c>
      <c r="AD8" s="1"/>
      <c r="AE8" s="2">
        <v>5366976</v>
      </c>
      <c r="AF8" s="2">
        <v>5367.1</v>
      </c>
      <c r="AG8" s="2">
        <v>392032</v>
      </c>
      <c r="AH8" s="2">
        <v>64218</v>
      </c>
      <c r="AI8" s="2">
        <v>1799</v>
      </c>
      <c r="AJ8" s="2">
        <v>38902</v>
      </c>
      <c r="AL8" s="7">
        <f aca="true" t="shared" si="2" ref="AL8:AL30">(AG8+AI8+AJ8)/($AE8)*100</f>
        <v>8.062883083509224</v>
      </c>
      <c r="AM8" s="7">
        <f aca="true" t="shared" si="3" ref="AM8:AM30">(AG8+AH8+AI8+AJ8)/($AE8)*100</f>
        <v>9.259422810908788</v>
      </c>
    </row>
    <row r="9" spans="1:39" ht="12.75">
      <c r="A9">
        <v>121</v>
      </c>
      <c r="B9" t="s">
        <v>2</v>
      </c>
      <c r="C9" s="2">
        <v>6963.5</v>
      </c>
      <c r="E9" s="4">
        <v>57172739043.56198</v>
      </c>
      <c r="G9" s="4">
        <v>1437.008979916009</v>
      </c>
      <c r="H9" s="3">
        <f aca="true" t="shared" si="4" ref="H8:H16">G9/$G$8*100</f>
        <v>100.28928050999414</v>
      </c>
      <c r="J9" s="3">
        <f aca="true" t="shared" si="5" ref="J9:J16">C9*1000000000/E9</f>
        <v>121.79755800564772</v>
      </c>
      <c r="K9" s="3">
        <f aca="true" t="shared" si="6" ref="K9:K66">J9/$J$8*100</f>
        <v>100.20409062841573</v>
      </c>
      <c r="L9" s="3">
        <f aca="true" t="shared" si="7" ref="L9:L66">J9/1.005^(A9)</f>
        <v>66.61087037186547</v>
      </c>
      <c r="M9" s="3">
        <f aca="true" t="shared" si="8" ref="M9:M67">L9/$L$8*100</f>
        <v>99.70556281434402</v>
      </c>
      <c r="O9" s="4">
        <v>157009.5</v>
      </c>
      <c r="P9" s="4">
        <f t="shared" si="0"/>
        <v>157009500</v>
      </c>
      <c r="R9" s="3">
        <f>C9*1000000000/P9</f>
        <v>44350.81953639748</v>
      </c>
      <c r="S9" s="3">
        <f>R9/$S$7^A9</f>
        <v>24255.38524251844</v>
      </c>
      <c r="U9" s="3">
        <f t="shared" si="1"/>
        <v>99.99052334126212</v>
      </c>
      <c r="V9" s="3">
        <f aca="true" t="shared" si="9" ref="V9:V67">M9</f>
        <v>99.70556281434402</v>
      </c>
      <c r="W9" s="3">
        <f aca="true" t="shared" si="10" ref="W9:W67">H9</f>
        <v>100.28928050999414</v>
      </c>
      <c r="Y9" s="2">
        <v>5454.1</v>
      </c>
      <c r="Z9" s="2">
        <v>364.1</v>
      </c>
      <c r="AA9" s="2">
        <v>428.1</v>
      </c>
      <c r="AB9" s="7">
        <f aca="true" t="shared" si="11" ref="AB9:AB67">Z9/$Y9*100</f>
        <v>6.675711849801067</v>
      </c>
      <c r="AC9" s="7">
        <f aca="true" t="shared" si="12" ref="AC9:AC67">AA9/$Y9*100</f>
        <v>7.849141013182743</v>
      </c>
      <c r="AD9" s="1"/>
      <c r="AE9" s="2">
        <v>5454214</v>
      </c>
      <c r="AF9" s="2">
        <v>5454.1</v>
      </c>
      <c r="AG9" s="2">
        <v>398993</v>
      </c>
      <c r="AH9" s="2">
        <v>65428</v>
      </c>
      <c r="AI9" s="2">
        <v>1766</v>
      </c>
      <c r="AJ9" s="2">
        <v>31510</v>
      </c>
      <c r="AL9" s="7">
        <f t="shared" si="2"/>
        <v>7.925413267612895</v>
      </c>
      <c r="AM9" s="7">
        <f t="shared" si="3"/>
        <v>9.124999495802696</v>
      </c>
    </row>
    <row r="10" spans="1:39" ht="12.75">
      <c r="A10">
        <v>122</v>
      </c>
      <c r="B10" t="s">
        <v>3</v>
      </c>
      <c r="C10" s="2">
        <v>7013.1</v>
      </c>
      <c r="E10" s="4">
        <v>57395436095.07419</v>
      </c>
      <c r="G10" s="4">
        <v>1440.112535805633</v>
      </c>
      <c r="H10" s="3">
        <f t="shared" si="4"/>
        <v>100.50587859082947</v>
      </c>
      <c r="J10" s="3">
        <f t="shared" si="5"/>
        <v>122.18915783448296</v>
      </c>
      <c r="K10" s="3">
        <f t="shared" si="6"/>
        <v>100.52626379330675</v>
      </c>
      <c r="L10" s="3">
        <f t="shared" si="7"/>
        <v>66.49257276605279</v>
      </c>
      <c r="M10" s="3">
        <f t="shared" si="8"/>
        <v>99.52849067429696</v>
      </c>
      <c r="O10" s="4">
        <v>157287.08333333334</v>
      </c>
      <c r="P10" s="4">
        <f t="shared" si="0"/>
        <v>157287083.33333334</v>
      </c>
      <c r="R10" s="3">
        <f>C10*1000000000/P10</f>
        <v>44587.89527641865</v>
      </c>
      <c r="S10" s="3">
        <f>R10/$S$7^A10</f>
        <v>24263.722933326604</v>
      </c>
      <c r="U10" s="3">
        <f t="shared" si="1"/>
        <v>100.02489468020521</v>
      </c>
      <c r="V10" s="3">
        <f t="shared" si="9"/>
        <v>99.52849067429696</v>
      </c>
      <c r="W10" s="3">
        <f t="shared" si="10"/>
        <v>100.50587859082947</v>
      </c>
      <c r="Y10" s="2">
        <v>5531.9</v>
      </c>
      <c r="Z10" s="2">
        <v>354.5</v>
      </c>
      <c r="AA10" s="2">
        <v>421</v>
      </c>
      <c r="AB10" s="7">
        <f t="shared" si="11"/>
        <v>6.408286483848226</v>
      </c>
      <c r="AC10" s="7">
        <f t="shared" si="12"/>
        <v>7.610405104936821</v>
      </c>
      <c r="AD10" s="1"/>
      <c r="AE10" s="2">
        <v>5531932</v>
      </c>
      <c r="AF10" s="2">
        <v>5531.9</v>
      </c>
      <c r="AG10" s="2">
        <v>411491</v>
      </c>
      <c r="AH10" s="2">
        <v>68865</v>
      </c>
      <c r="AI10" s="2">
        <v>1753</v>
      </c>
      <c r="AJ10" s="2">
        <v>14704</v>
      </c>
      <c r="AL10" s="7">
        <f t="shared" si="2"/>
        <v>7.735959154957074</v>
      </c>
      <c r="AM10" s="7">
        <f t="shared" si="3"/>
        <v>8.980822613148534</v>
      </c>
    </row>
    <row r="11" spans="1:39" ht="12.75">
      <c r="A11">
        <v>123</v>
      </c>
      <c r="B11" t="s">
        <v>4</v>
      </c>
      <c r="C11" s="2">
        <v>7030.9</v>
      </c>
      <c r="E11" s="4">
        <v>57556563149.40661</v>
      </c>
      <c r="G11" s="4">
        <v>1441.7444423407808</v>
      </c>
      <c r="H11" s="3">
        <f t="shared" si="4"/>
        <v>100.61976982919813</v>
      </c>
      <c r="J11" s="3">
        <f t="shared" si="5"/>
        <v>122.15635568352185</v>
      </c>
      <c r="K11" s="3">
        <f t="shared" si="6"/>
        <v>100.49927712985031</v>
      </c>
      <c r="L11" s="3">
        <f t="shared" si="7"/>
        <v>66.1440025654648</v>
      </c>
      <c r="M11" s="3">
        <f t="shared" si="8"/>
        <v>99.00673817600483</v>
      </c>
      <c r="O11" s="4">
        <v>157555.66666666666</v>
      </c>
      <c r="P11" s="4">
        <f t="shared" si="0"/>
        <v>157555666.66666666</v>
      </c>
      <c r="R11" s="3">
        <f>C11*1000000000/P11</f>
        <v>44624.86274692331</v>
      </c>
      <c r="S11" s="3">
        <f>R11/$S$7^A11</f>
        <v>24163.024670309253</v>
      </c>
      <c r="U11" s="3">
        <f t="shared" si="1"/>
        <v>99.60977564919469</v>
      </c>
      <c r="V11" s="3">
        <f t="shared" si="9"/>
        <v>99.00673817600483</v>
      </c>
      <c r="W11" s="3">
        <f t="shared" si="10"/>
        <v>100.61976982919813</v>
      </c>
      <c r="Y11" s="2">
        <v>5584.3</v>
      </c>
      <c r="Z11" s="2">
        <v>346.3</v>
      </c>
      <c r="AA11" s="2">
        <v>420.3</v>
      </c>
      <c r="AB11" s="7">
        <f t="shared" si="11"/>
        <v>6.201314399298032</v>
      </c>
      <c r="AC11" s="7">
        <f t="shared" si="12"/>
        <v>7.526458105760793</v>
      </c>
      <c r="AD11" s="1"/>
      <c r="AE11" s="2">
        <v>5584317</v>
      </c>
      <c r="AF11" s="2">
        <v>5584.3</v>
      </c>
      <c r="AG11" s="2">
        <v>407441</v>
      </c>
      <c r="AH11" s="2">
        <v>68169</v>
      </c>
      <c r="AI11" s="2">
        <v>1727</v>
      </c>
      <c r="AJ11" s="2">
        <v>20170</v>
      </c>
      <c r="AL11" s="7">
        <f t="shared" si="2"/>
        <v>7.6882813063799915</v>
      </c>
      <c r="AM11" s="7">
        <f t="shared" si="3"/>
        <v>8.909003554060416</v>
      </c>
    </row>
    <row r="12" spans="1:39" ht="12.75">
      <c r="A12">
        <v>124</v>
      </c>
      <c r="B12" t="s">
        <v>5</v>
      </c>
      <c r="C12" s="2">
        <v>7112.1</v>
      </c>
      <c r="E12" s="4">
        <v>57637762812.553375</v>
      </c>
      <c r="G12" s="4">
        <v>1431.5661985216766</v>
      </c>
      <c r="H12" s="3">
        <f t="shared" si="4"/>
        <v>99.90942719130251</v>
      </c>
      <c r="J12" s="3">
        <f t="shared" si="5"/>
        <v>123.39306130131409</v>
      </c>
      <c r="K12" s="3">
        <f t="shared" si="6"/>
        <v>101.51672742881426</v>
      </c>
      <c r="L12" s="3">
        <f t="shared" si="7"/>
        <v>66.48123538601679</v>
      </c>
      <c r="M12" s="3">
        <f t="shared" si="8"/>
        <v>99.51152047332198</v>
      </c>
      <c r="O12" s="4">
        <v>158938.91666666666</v>
      </c>
      <c r="P12" s="4">
        <f t="shared" si="0"/>
        <v>158938916.66666666</v>
      </c>
      <c r="R12" s="3">
        <f>C12*1000000000/P12</f>
        <v>44747.379365343186</v>
      </c>
      <c r="S12" s="3">
        <f>R12/$S$7^A12</f>
        <v>24108.81964610995</v>
      </c>
      <c r="U12" s="3">
        <f t="shared" si="1"/>
        <v>99.38632058207362</v>
      </c>
      <c r="V12" s="3">
        <f t="shared" si="9"/>
        <v>99.51152047332198</v>
      </c>
      <c r="W12" s="3">
        <f t="shared" si="10"/>
        <v>99.90942719130251</v>
      </c>
      <c r="Y12" s="2">
        <v>5716.4</v>
      </c>
      <c r="Z12" s="2">
        <v>360.2</v>
      </c>
      <c r="AA12" s="2">
        <v>433.6</v>
      </c>
      <c r="AB12" s="7">
        <f t="shared" si="11"/>
        <v>6.301168567629977</v>
      </c>
      <c r="AC12" s="7">
        <f t="shared" si="12"/>
        <v>7.585193478412988</v>
      </c>
      <c r="AD12" s="1"/>
      <c r="AE12" s="2">
        <v>5716398</v>
      </c>
      <c r="AF12" s="2">
        <v>5716.4</v>
      </c>
      <c r="AG12" s="2">
        <v>420115</v>
      </c>
      <c r="AH12" s="2">
        <v>64471</v>
      </c>
      <c r="AI12" s="2">
        <v>1778</v>
      </c>
      <c r="AJ12" s="2">
        <v>11516</v>
      </c>
      <c r="AL12" s="7">
        <f t="shared" si="2"/>
        <v>7.5818548673482855</v>
      </c>
      <c r="AM12" s="7">
        <f t="shared" si="3"/>
        <v>8.709680466615517</v>
      </c>
    </row>
    <row r="13" spans="1:39" ht="12.75">
      <c r="A13">
        <v>125</v>
      </c>
      <c r="B13" t="s">
        <v>6</v>
      </c>
      <c r="C13" s="2">
        <v>7130.3</v>
      </c>
      <c r="E13" s="4">
        <v>57371055520.125305</v>
      </c>
      <c r="G13" s="4">
        <v>1422.6725387567808</v>
      </c>
      <c r="H13" s="3">
        <f t="shared" si="4"/>
        <v>99.28873605339868</v>
      </c>
      <c r="J13" s="3">
        <f t="shared" si="5"/>
        <v>124.28392567221894</v>
      </c>
      <c r="K13" s="3">
        <f t="shared" si="6"/>
        <v>102.24965061398711</v>
      </c>
      <c r="L13" s="3">
        <f t="shared" si="7"/>
        <v>66.6280714820194</v>
      </c>
      <c r="M13" s="3">
        <f t="shared" si="8"/>
        <v>99.73131005889064</v>
      </c>
      <c r="O13" s="4">
        <v>159216.83333333334</v>
      </c>
      <c r="P13" s="4">
        <f t="shared" si="0"/>
        <v>159216833.33333334</v>
      </c>
      <c r="R13" s="3">
        <f>C13*1000000000/P13</f>
        <v>44783.58130055344</v>
      </c>
      <c r="S13" s="3">
        <f>R13/$S$7^A13</f>
        <v>24008.28296962201</v>
      </c>
      <c r="U13" s="3">
        <f t="shared" si="1"/>
        <v>98.97186767619283</v>
      </c>
      <c r="V13" s="3">
        <f t="shared" si="9"/>
        <v>99.73131005889064</v>
      </c>
      <c r="W13" s="3">
        <f t="shared" si="10"/>
        <v>99.28873605339868</v>
      </c>
      <c r="Y13" s="2">
        <v>5797.7</v>
      </c>
      <c r="Z13" s="2">
        <v>382.7</v>
      </c>
      <c r="AA13" s="2">
        <v>457.8</v>
      </c>
      <c r="AB13" s="7">
        <f t="shared" si="11"/>
        <v>6.6008934577504865</v>
      </c>
      <c r="AC13" s="7">
        <f t="shared" si="12"/>
        <v>7.8962347137658035</v>
      </c>
      <c r="AD13" s="1"/>
      <c r="AE13" s="2">
        <v>5797805</v>
      </c>
      <c r="AF13" s="2">
        <v>5797.7</v>
      </c>
      <c r="AG13" s="2">
        <v>414049</v>
      </c>
      <c r="AH13" s="2">
        <v>63502</v>
      </c>
      <c r="AI13" s="2">
        <v>1717</v>
      </c>
      <c r="AJ13" s="2">
        <v>33492</v>
      </c>
      <c r="AL13" s="7">
        <f t="shared" si="2"/>
        <v>7.748760091103443</v>
      </c>
      <c r="AM13" s="7">
        <f t="shared" si="3"/>
        <v>8.844036665600171</v>
      </c>
    </row>
    <row r="14" spans="1:39" ht="12.75">
      <c r="A14">
        <v>126</v>
      </c>
      <c r="B14" t="s">
        <v>7</v>
      </c>
      <c r="C14" s="2">
        <v>7130.8</v>
      </c>
      <c r="E14" s="4">
        <v>57731398025.26643</v>
      </c>
      <c r="G14" s="4">
        <v>1428.9810122041224</v>
      </c>
      <c r="H14" s="3">
        <f t="shared" si="4"/>
        <v>99.72900627577911</v>
      </c>
      <c r="J14" s="3">
        <f t="shared" si="5"/>
        <v>123.51684254864519</v>
      </c>
      <c r="K14" s="3">
        <f t="shared" si="6"/>
        <v>101.61856352084074</v>
      </c>
      <c r="L14" s="3">
        <f t="shared" si="7"/>
        <v>65.8874045362913</v>
      </c>
      <c r="M14" s="3">
        <f t="shared" si="8"/>
        <v>98.62265295428399</v>
      </c>
      <c r="O14" s="4">
        <v>159534.41666666666</v>
      </c>
      <c r="P14" s="4">
        <f t="shared" si="0"/>
        <v>159534416.66666666</v>
      </c>
      <c r="R14" s="3">
        <f>C14*1000000000/P14</f>
        <v>44697.56525890704</v>
      </c>
      <c r="S14" s="3">
        <f>R14/$S$7^A14</f>
        <v>23842.955367330112</v>
      </c>
      <c r="U14" s="3">
        <f t="shared" si="1"/>
        <v>98.29032032863948</v>
      </c>
      <c r="V14" s="3">
        <f t="shared" si="9"/>
        <v>98.62265295428399</v>
      </c>
      <c r="W14" s="3">
        <f t="shared" si="10"/>
        <v>99.72900627577911</v>
      </c>
      <c r="Y14" s="2">
        <v>5849.4</v>
      </c>
      <c r="Z14" s="2">
        <v>359.4</v>
      </c>
      <c r="AA14" s="2">
        <v>430.4</v>
      </c>
      <c r="AB14" s="7">
        <f t="shared" si="11"/>
        <v>6.1442199199917935</v>
      </c>
      <c r="AC14" s="7">
        <f t="shared" si="12"/>
        <v>7.358019625944541</v>
      </c>
      <c r="AD14" s="1"/>
      <c r="AE14" s="2">
        <v>5849529</v>
      </c>
      <c r="AF14" s="2">
        <v>5849.4</v>
      </c>
      <c r="AG14" s="2">
        <v>419512</v>
      </c>
      <c r="AH14" s="2">
        <v>64285</v>
      </c>
      <c r="AI14" s="2">
        <v>1627</v>
      </c>
      <c r="AJ14" s="2">
        <v>16968</v>
      </c>
      <c r="AL14" s="7">
        <f t="shared" si="2"/>
        <v>7.489611556759527</v>
      </c>
      <c r="AM14" s="7">
        <f t="shared" si="3"/>
        <v>8.588588927416207</v>
      </c>
    </row>
    <row r="15" spans="1:39" ht="12.75">
      <c r="A15">
        <v>127</v>
      </c>
      <c r="B15" t="s">
        <v>8</v>
      </c>
      <c r="C15" s="2">
        <v>7076.9</v>
      </c>
      <c r="E15" s="4">
        <v>57247294688.30012</v>
      </c>
      <c r="G15" s="4">
        <v>1413.7274513595535</v>
      </c>
      <c r="H15" s="3">
        <f>G15/$G$8*100</f>
        <v>98.66445576586744</v>
      </c>
      <c r="J15" s="3">
        <f t="shared" si="5"/>
        <v>123.61981537349986</v>
      </c>
      <c r="K15" s="3">
        <f t="shared" si="6"/>
        <v>101.70328031190748</v>
      </c>
      <c r="L15" s="3">
        <f t="shared" si="7"/>
        <v>65.61426186686916</v>
      </c>
      <c r="M15" s="3">
        <f t="shared" si="8"/>
        <v>98.21380311594214</v>
      </c>
      <c r="O15" s="4">
        <v>159929.33333333334</v>
      </c>
      <c r="P15" s="4">
        <f t="shared" si="0"/>
        <v>159929333.33333334</v>
      </c>
      <c r="R15" s="3">
        <f>C15*1000000000/P15</f>
        <v>44250.16882456418</v>
      </c>
      <c r="S15" s="3">
        <f>R15/$S$7^A15</f>
        <v>23486.867021567556</v>
      </c>
      <c r="U15" s="3">
        <f t="shared" si="1"/>
        <v>96.82237992313696</v>
      </c>
      <c r="V15" s="3">
        <f t="shared" si="9"/>
        <v>98.21380311594214</v>
      </c>
      <c r="W15" s="3">
        <f t="shared" si="10"/>
        <v>98.66445576586744</v>
      </c>
      <c r="Y15" s="2">
        <v>5848.8</v>
      </c>
      <c r="Z15" s="2">
        <v>344.6</v>
      </c>
      <c r="AA15" s="2">
        <v>429.4</v>
      </c>
      <c r="AB15" s="7">
        <f t="shared" si="11"/>
        <v>5.89180686636575</v>
      </c>
      <c r="AC15" s="7">
        <f t="shared" si="12"/>
        <v>7.341676925181233</v>
      </c>
      <c r="AD15" s="1"/>
      <c r="AE15" s="2">
        <v>5848766</v>
      </c>
      <c r="AF15" s="2">
        <v>5848.8</v>
      </c>
      <c r="AG15" s="2">
        <v>415247</v>
      </c>
      <c r="AH15" s="2">
        <v>63660</v>
      </c>
      <c r="AI15" s="2">
        <v>1539</v>
      </c>
      <c r="AJ15" s="2">
        <v>-15743</v>
      </c>
      <c r="AL15" s="7">
        <f t="shared" si="2"/>
        <v>6.856882289358131</v>
      </c>
      <c r="AM15" s="7">
        <f t="shared" si="3"/>
        <v>7.945317012169746</v>
      </c>
    </row>
    <row r="16" spans="1:39" ht="12.75">
      <c r="A16">
        <v>128</v>
      </c>
      <c r="B16" t="s">
        <v>9</v>
      </c>
      <c r="C16" s="2">
        <v>7040.8</v>
      </c>
      <c r="E16" s="4">
        <v>56861307594.13736</v>
      </c>
      <c r="G16" s="4">
        <v>1401.8469092790558</v>
      </c>
      <c r="H16" s="3">
        <f t="shared" si="4"/>
        <v>97.83530923026858</v>
      </c>
      <c r="J16" s="3">
        <f t="shared" si="5"/>
        <v>123.82409582022936</v>
      </c>
      <c r="K16" s="3">
        <f t="shared" si="6"/>
        <v>101.87134391460093</v>
      </c>
      <c r="L16" s="3">
        <f t="shared" si="7"/>
        <v>65.39571019459272</v>
      </c>
      <c r="M16" s="3">
        <f t="shared" si="8"/>
        <v>97.88666705891892</v>
      </c>
      <c r="O16" s="4">
        <v>160215.66666666666</v>
      </c>
      <c r="P16" s="4">
        <f t="shared" si="0"/>
        <v>160215666.66666666</v>
      </c>
      <c r="R16" s="3">
        <f>C16*1000000000/P16</f>
        <v>43945.764771235445</v>
      </c>
      <c r="S16" s="3">
        <f>R16/$S$7^A16</f>
        <v>23209.250818449727</v>
      </c>
      <c r="U16" s="3">
        <f t="shared" si="1"/>
        <v>95.67793347711203</v>
      </c>
      <c r="V16" s="3">
        <f t="shared" si="9"/>
        <v>97.88666705891892</v>
      </c>
      <c r="W16" s="3">
        <f t="shared" si="10"/>
        <v>97.83530923026858</v>
      </c>
      <c r="Y16" s="2">
        <v>5888</v>
      </c>
      <c r="Z16" s="2">
        <v>371.8</v>
      </c>
      <c r="AA16" s="2">
        <v>456</v>
      </c>
      <c r="AB16" s="7">
        <f t="shared" si="11"/>
        <v>6.314538043478262</v>
      </c>
      <c r="AC16" s="7">
        <f t="shared" si="12"/>
        <v>7.744565217391304</v>
      </c>
      <c r="AD16" s="1"/>
      <c r="AE16" s="2">
        <v>5887964</v>
      </c>
      <c r="AF16" s="2">
        <v>5888</v>
      </c>
      <c r="AG16" s="2">
        <v>417643</v>
      </c>
      <c r="AH16" s="2">
        <v>59515</v>
      </c>
      <c r="AI16" s="2">
        <v>1687</v>
      </c>
      <c r="AJ16" s="2">
        <v>-14791</v>
      </c>
      <c r="AL16" s="7">
        <f t="shared" si="2"/>
        <v>6.870609263235984</v>
      </c>
      <c r="AM16" s="7">
        <f t="shared" si="3"/>
        <v>7.881400090082072</v>
      </c>
    </row>
    <row r="17" spans="1:39" ht="12.75">
      <c r="A17">
        <v>129</v>
      </c>
      <c r="B17" t="s">
        <v>10</v>
      </c>
      <c r="C17" s="2">
        <v>7086.5</v>
      </c>
      <c r="E17" s="4">
        <v>56810668097.809395</v>
      </c>
      <c r="G17" s="4">
        <v>1398.443397433135</v>
      </c>
      <c r="H17" s="3">
        <f aca="true" t="shared" si="13" ref="H17:H68">G17/$G$8*100</f>
        <v>97.5977771347805</v>
      </c>
      <c r="J17" s="3">
        <f aca="true" t="shared" si="14" ref="J17:J66">C17*1000000000/E17</f>
        <v>124.73889565599482</v>
      </c>
      <c r="K17" s="3">
        <f t="shared" si="6"/>
        <v>102.6239590503301</v>
      </c>
      <c r="L17" s="3">
        <f t="shared" si="7"/>
        <v>65.55109159740407</v>
      </c>
      <c r="M17" s="3">
        <f t="shared" si="8"/>
        <v>98.11924756915244</v>
      </c>
      <c r="O17" s="4">
        <v>160480.66666666666</v>
      </c>
      <c r="P17" s="4">
        <f aca="true" t="shared" si="15" ref="P17:P68">O17*1000</f>
        <v>160480666.66666666</v>
      </c>
      <c r="R17" s="3">
        <f>C17*1000000000/P17</f>
        <v>44157.96710714894</v>
      </c>
      <c r="S17" s="3">
        <f>R17/$S$7^A17</f>
        <v>23205.29560064904</v>
      </c>
      <c r="U17" s="3">
        <f aca="true" t="shared" si="16" ref="U17:U67">S17/$S$8*100</f>
        <v>95.66162846715794</v>
      </c>
      <c r="V17" s="3">
        <f t="shared" si="9"/>
        <v>98.11924756915244</v>
      </c>
      <c r="W17" s="3">
        <f t="shared" si="10"/>
        <v>97.5977771347805</v>
      </c>
      <c r="Y17" s="2">
        <v>5964.3</v>
      </c>
      <c r="Z17" s="2">
        <v>374.7</v>
      </c>
      <c r="AA17" s="2">
        <v>449.4</v>
      </c>
      <c r="AB17" s="7">
        <f t="shared" si="11"/>
        <v>6.282380161963684</v>
      </c>
      <c r="AC17" s="7">
        <f t="shared" si="12"/>
        <v>7.534832251898798</v>
      </c>
      <c r="AD17" s="1"/>
      <c r="AE17" s="2">
        <v>5964305</v>
      </c>
      <c r="AF17" s="2">
        <v>5964.3</v>
      </c>
      <c r="AG17" s="2">
        <v>413276</v>
      </c>
      <c r="AH17" s="2">
        <v>58880</v>
      </c>
      <c r="AI17" s="2">
        <v>1734</v>
      </c>
      <c r="AJ17" s="2">
        <v>-16469</v>
      </c>
      <c r="AL17" s="7">
        <f t="shared" si="2"/>
        <v>6.682102944098264</v>
      </c>
      <c r="AM17" s="7">
        <f t="shared" si="3"/>
        <v>7.669309332772217</v>
      </c>
    </row>
    <row r="18" spans="1:39" ht="12.75">
      <c r="A18">
        <v>130</v>
      </c>
      <c r="B18" t="s">
        <v>11</v>
      </c>
      <c r="C18" s="2">
        <v>7120.7</v>
      </c>
      <c r="E18" s="4">
        <v>56734140938.9384</v>
      </c>
      <c r="G18" s="4">
        <v>1393.7147068156178</v>
      </c>
      <c r="H18" s="3">
        <f t="shared" si="13"/>
        <v>97.26776042200193</v>
      </c>
      <c r="J18" s="3">
        <f t="shared" si="14"/>
        <v>125.509964232363</v>
      </c>
      <c r="K18" s="3">
        <f t="shared" si="6"/>
        <v>103.25832501605446</v>
      </c>
      <c r="L18" s="3">
        <f t="shared" si="7"/>
        <v>65.62815232973672</v>
      </c>
      <c r="M18" s="3">
        <f t="shared" si="8"/>
        <v>98.23459486374894</v>
      </c>
      <c r="O18" s="4">
        <v>160827.33333333334</v>
      </c>
      <c r="P18" s="4">
        <f t="shared" si="15"/>
        <v>160827333.33333334</v>
      </c>
      <c r="R18" s="3">
        <f>C18*1000000000/P18</f>
        <v>44275.434109459005</v>
      </c>
      <c r="S18" s="3">
        <f>R18/$S$7^A18</f>
        <v>23151.268920938408</v>
      </c>
      <c r="U18" s="3">
        <f t="shared" si="16"/>
        <v>95.43890860826298</v>
      </c>
      <c r="V18" s="3">
        <f t="shared" si="9"/>
        <v>98.23459486374894</v>
      </c>
      <c r="W18" s="3">
        <f t="shared" si="10"/>
        <v>97.26776042200193</v>
      </c>
      <c r="Y18" s="2">
        <v>6035.6</v>
      </c>
      <c r="Z18" s="2">
        <v>377.8</v>
      </c>
      <c r="AA18" s="2">
        <v>447.8</v>
      </c>
      <c r="AB18" s="7">
        <f t="shared" si="11"/>
        <v>6.259526807608191</v>
      </c>
      <c r="AC18" s="7">
        <f t="shared" si="12"/>
        <v>7.419312081648884</v>
      </c>
      <c r="AD18" s="1"/>
      <c r="AE18" s="2">
        <v>6035634</v>
      </c>
      <c r="AF18" s="2">
        <v>6035.6</v>
      </c>
      <c r="AG18" s="2">
        <v>409236</v>
      </c>
      <c r="AH18" s="2">
        <v>59337</v>
      </c>
      <c r="AI18" s="2">
        <v>1818</v>
      </c>
      <c r="AJ18" s="2">
        <v>11120</v>
      </c>
      <c r="AL18" s="7">
        <f t="shared" si="2"/>
        <v>6.994691858386376</v>
      </c>
      <c r="AM18" s="7">
        <f t="shared" si="3"/>
        <v>7.977803160363932</v>
      </c>
    </row>
    <row r="19" spans="1:39" ht="12.75">
      <c r="A19">
        <v>131</v>
      </c>
      <c r="B19" t="s">
        <v>12</v>
      </c>
      <c r="C19" s="2">
        <v>7154.1</v>
      </c>
      <c r="E19" s="4">
        <v>56888865652.007774</v>
      </c>
      <c r="G19" s="4">
        <v>1394.1305582414511</v>
      </c>
      <c r="H19" s="3">
        <f t="shared" si="13"/>
        <v>97.29678281565344</v>
      </c>
      <c r="J19" s="3">
        <f t="shared" si="14"/>
        <v>125.75571542878023</v>
      </c>
      <c r="K19" s="3">
        <f t="shared" si="6"/>
        <v>103.46050702660588</v>
      </c>
      <c r="L19" s="3">
        <f t="shared" si="7"/>
        <v>65.42950612609117</v>
      </c>
      <c r="M19" s="3">
        <f t="shared" si="8"/>
        <v>97.93725403296799</v>
      </c>
      <c r="O19" s="4">
        <v>161237.66666666666</v>
      </c>
      <c r="P19" s="4">
        <f t="shared" si="15"/>
        <v>161237666.66666666</v>
      </c>
      <c r="R19" s="3">
        <f>C19*1000000000/P19</f>
        <v>44369.905295082004</v>
      </c>
      <c r="S19" s="3">
        <f>R19/$S$7^A19</f>
        <v>23085.24094050245</v>
      </c>
      <c r="U19" s="3">
        <f t="shared" si="16"/>
        <v>95.16671452629124</v>
      </c>
      <c r="V19" s="3">
        <f t="shared" si="9"/>
        <v>97.93725403296799</v>
      </c>
      <c r="W19" s="3">
        <f t="shared" si="10"/>
        <v>97.29678281565344</v>
      </c>
      <c r="Y19" s="2">
        <v>6095.8</v>
      </c>
      <c r="Z19" s="2">
        <v>374.6</v>
      </c>
      <c r="AA19" s="2">
        <v>451.6</v>
      </c>
      <c r="AB19" s="7">
        <f t="shared" si="11"/>
        <v>6.145214738016339</v>
      </c>
      <c r="AC19" s="7">
        <f t="shared" si="12"/>
        <v>7.408379540011155</v>
      </c>
      <c r="AD19" s="1"/>
      <c r="AE19" s="2">
        <v>6095769</v>
      </c>
      <c r="AF19" s="2">
        <v>6095.8</v>
      </c>
      <c r="AG19" s="2">
        <v>406143</v>
      </c>
      <c r="AH19" s="2">
        <v>57667</v>
      </c>
      <c r="AI19" s="2">
        <v>1850</v>
      </c>
      <c r="AJ19" s="2">
        <v>23488</v>
      </c>
      <c r="AL19" s="7">
        <f t="shared" si="2"/>
        <v>7.078368619283309</v>
      </c>
      <c r="AM19" s="7">
        <f t="shared" si="3"/>
        <v>8.024385438490206</v>
      </c>
    </row>
    <row r="20" spans="1:39" ht="12.75">
      <c r="A20">
        <v>132</v>
      </c>
      <c r="B20" t="s">
        <v>13</v>
      </c>
      <c r="C20" s="2">
        <v>7228.2</v>
      </c>
      <c r="E20" s="4">
        <v>56998719729.413506</v>
      </c>
      <c r="G20" s="4">
        <v>1394.644028752293</v>
      </c>
      <c r="H20" s="3">
        <f t="shared" si="13"/>
        <v>97.33261807403744</v>
      </c>
      <c r="J20" s="3">
        <f t="shared" si="14"/>
        <v>126.8133746567289</v>
      </c>
      <c r="K20" s="3">
        <f t="shared" si="6"/>
        <v>104.33065403830896</v>
      </c>
      <c r="L20" s="3">
        <f t="shared" si="7"/>
        <v>65.65153849952361</v>
      </c>
      <c r="M20" s="3">
        <f t="shared" si="8"/>
        <v>98.26960012952097</v>
      </c>
      <c r="O20" s="4">
        <v>161537.41666666666</v>
      </c>
      <c r="P20" s="4">
        <f t="shared" si="15"/>
        <v>161537416.66666666</v>
      </c>
      <c r="R20" s="3">
        <f>C20*1000000000/P20</f>
        <v>44746.28943036417</v>
      </c>
      <c r="S20" s="3">
        <f>R20/$S$7^A20</f>
        <v>23165.243817541632</v>
      </c>
      <c r="U20" s="3">
        <f t="shared" si="16"/>
        <v>95.49651879301267</v>
      </c>
      <c r="V20" s="3">
        <f t="shared" si="9"/>
        <v>98.26960012952097</v>
      </c>
      <c r="W20" s="3">
        <f t="shared" si="10"/>
        <v>97.33261807403744</v>
      </c>
      <c r="Y20" s="2">
        <v>6196.1</v>
      </c>
      <c r="Z20" s="2">
        <v>413.9</v>
      </c>
      <c r="AA20" s="2">
        <v>492.4</v>
      </c>
      <c r="AB20" s="7">
        <f t="shared" si="11"/>
        <v>6.680008392375848</v>
      </c>
      <c r="AC20" s="7">
        <f t="shared" si="12"/>
        <v>7.9469343619373465</v>
      </c>
      <c r="AD20" s="1"/>
      <c r="AE20" s="2">
        <v>6196120</v>
      </c>
      <c r="AF20" s="2">
        <v>6196.1</v>
      </c>
      <c r="AG20" s="2">
        <v>415922</v>
      </c>
      <c r="AH20" s="2">
        <v>57701</v>
      </c>
      <c r="AI20" s="2">
        <v>1668</v>
      </c>
      <c r="AJ20" s="2">
        <v>-7386</v>
      </c>
      <c r="AL20" s="7">
        <f t="shared" si="2"/>
        <v>6.620336597741813</v>
      </c>
      <c r="AM20" s="7">
        <f t="shared" si="3"/>
        <v>7.551580666610717</v>
      </c>
    </row>
    <row r="21" spans="1:39" ht="12.75">
      <c r="A21">
        <v>133</v>
      </c>
      <c r="B21" t="s">
        <v>14</v>
      </c>
      <c r="C21" s="2">
        <v>7297.9</v>
      </c>
      <c r="E21" s="4">
        <v>57076866970.33645</v>
      </c>
      <c r="G21" s="4">
        <v>1394.313179832496</v>
      </c>
      <c r="H21" s="3">
        <f t="shared" si="13"/>
        <v>97.30952803035109</v>
      </c>
      <c r="J21" s="3">
        <f t="shared" si="14"/>
        <v>127.86090735836655</v>
      </c>
      <c r="K21" s="3">
        <f t="shared" si="6"/>
        <v>105.19246985374807</v>
      </c>
      <c r="L21" s="3">
        <f t="shared" si="7"/>
        <v>65.86452565267905</v>
      </c>
      <c r="M21" s="3">
        <f t="shared" si="8"/>
        <v>98.58840701282747</v>
      </c>
      <c r="O21" s="4">
        <v>161845.16666666666</v>
      </c>
      <c r="P21" s="4">
        <f t="shared" si="15"/>
        <v>161845166.66666666</v>
      </c>
      <c r="R21" s="3">
        <f>C21*1000000000/P21</f>
        <v>45091.86248997242</v>
      </c>
      <c r="S21" s="3">
        <f>R21/$S$7^A21</f>
        <v>23228.007645634203</v>
      </c>
      <c r="U21" s="3">
        <f t="shared" si="16"/>
        <v>95.75525671678211</v>
      </c>
      <c r="V21" s="3">
        <f t="shared" si="9"/>
        <v>98.58840701282747</v>
      </c>
      <c r="W21" s="3">
        <f t="shared" si="10"/>
        <v>97.30952803035109</v>
      </c>
      <c r="Y21" s="2">
        <v>6290.1</v>
      </c>
      <c r="Z21" s="2">
        <v>419.2</v>
      </c>
      <c r="AA21" s="2">
        <v>494.8</v>
      </c>
      <c r="AB21" s="7">
        <f t="shared" si="11"/>
        <v>6.6644409468847865</v>
      </c>
      <c r="AC21" s="7">
        <f t="shared" si="12"/>
        <v>7.866329629099695</v>
      </c>
      <c r="AD21" s="1"/>
      <c r="AE21" s="2">
        <v>6290014</v>
      </c>
      <c r="AF21" s="2">
        <v>6290.1</v>
      </c>
      <c r="AG21" s="2">
        <v>431108</v>
      </c>
      <c r="AH21" s="2">
        <v>58762</v>
      </c>
      <c r="AI21" s="2">
        <v>1748</v>
      </c>
      <c r="AJ21" s="2">
        <v>13097</v>
      </c>
      <c r="AL21" s="7">
        <f t="shared" si="2"/>
        <v>7.0898570337045355</v>
      </c>
      <c r="AM21" s="7">
        <f t="shared" si="3"/>
        <v>8.024067990945648</v>
      </c>
    </row>
    <row r="22" spans="1:39" ht="12.75">
      <c r="A22">
        <v>134</v>
      </c>
      <c r="B22" t="s">
        <v>15</v>
      </c>
      <c r="C22" s="2">
        <v>7369.5</v>
      </c>
      <c r="E22" s="4">
        <v>57065864397.076614</v>
      </c>
      <c r="G22" s="4">
        <v>1391.0824496031007</v>
      </c>
      <c r="H22" s="3">
        <f t="shared" si="13"/>
        <v>97.08405441483696</v>
      </c>
      <c r="J22" s="3">
        <f t="shared" si="14"/>
        <v>129.140250092795</v>
      </c>
      <c r="K22" s="3">
        <f t="shared" si="6"/>
        <v>106.24499814252974</v>
      </c>
      <c r="L22" s="3">
        <f t="shared" si="7"/>
        <v>66.19258590771837</v>
      </c>
      <c r="M22" s="3">
        <f t="shared" si="8"/>
        <v>99.07945948193809</v>
      </c>
      <c r="O22" s="4">
        <v>162238.58333333334</v>
      </c>
      <c r="P22" s="4">
        <f t="shared" si="15"/>
        <v>162238583.33333334</v>
      </c>
      <c r="R22" s="3">
        <f>C22*1000000000/P22</f>
        <v>45423.84338291908</v>
      </c>
      <c r="S22" s="3">
        <f>R22/$S$7^A22</f>
        <v>23282.60672580475</v>
      </c>
      <c r="U22" s="3">
        <f t="shared" si="16"/>
        <v>95.98033624224084</v>
      </c>
      <c r="V22" s="3">
        <f t="shared" si="9"/>
        <v>99.07945948193809</v>
      </c>
      <c r="W22" s="3">
        <f t="shared" si="10"/>
        <v>97.08405441483696</v>
      </c>
      <c r="Y22" s="2">
        <v>6380.5</v>
      </c>
      <c r="Z22" s="2">
        <v>357.2</v>
      </c>
      <c r="AA22" s="2">
        <v>428.5</v>
      </c>
      <c r="AB22" s="7">
        <f t="shared" si="11"/>
        <v>5.598307342684743</v>
      </c>
      <c r="AC22" s="7">
        <f t="shared" si="12"/>
        <v>6.715774625813024</v>
      </c>
      <c r="AD22" s="1"/>
      <c r="AE22" s="2">
        <v>6380438</v>
      </c>
      <c r="AF22" s="2">
        <v>6380.5</v>
      </c>
      <c r="AG22" s="2">
        <v>439366</v>
      </c>
      <c r="AH22" s="2">
        <v>61253</v>
      </c>
      <c r="AI22" s="2">
        <v>1765</v>
      </c>
      <c r="AJ22" s="2">
        <v>14612</v>
      </c>
      <c r="AL22" s="7">
        <f t="shared" si="2"/>
        <v>7.142816841100877</v>
      </c>
      <c r="AM22" s="7">
        <f t="shared" si="3"/>
        <v>8.102829304195104</v>
      </c>
    </row>
    <row r="23" spans="1:39" ht="12.75">
      <c r="A23">
        <v>135</v>
      </c>
      <c r="B23" t="s">
        <v>16</v>
      </c>
      <c r="C23" s="2">
        <v>7450.7</v>
      </c>
      <c r="E23" s="4">
        <v>57261972716.76923</v>
      </c>
      <c r="G23" s="4">
        <v>1392.2796893060226</v>
      </c>
      <c r="H23" s="3">
        <f t="shared" si="13"/>
        <v>97.16761012679295</v>
      </c>
      <c r="J23" s="3">
        <f t="shared" si="14"/>
        <v>130.11602022258052</v>
      </c>
      <c r="K23" s="3">
        <f t="shared" si="6"/>
        <v>107.0477741597057</v>
      </c>
      <c r="L23" s="3">
        <f t="shared" si="7"/>
        <v>66.36092548857312</v>
      </c>
      <c r="M23" s="3">
        <f t="shared" si="8"/>
        <v>99.33143626229469</v>
      </c>
      <c r="O23" s="4">
        <v>162705.66666666666</v>
      </c>
      <c r="P23" s="4">
        <f t="shared" si="15"/>
        <v>162705666.66666666</v>
      </c>
      <c r="R23" s="3">
        <f>C23*1000000000/P23</f>
        <v>45792.50466588953</v>
      </c>
      <c r="S23" s="3">
        <f>R23/$S$7^A23</f>
        <v>23354.795088797746</v>
      </c>
      <c r="U23" s="3">
        <f t="shared" si="16"/>
        <v>96.27792591656048</v>
      </c>
      <c r="V23" s="3">
        <f t="shared" si="9"/>
        <v>99.33143626229469</v>
      </c>
      <c r="W23" s="3">
        <f t="shared" si="10"/>
        <v>97.16761012679295</v>
      </c>
      <c r="Y23" s="2">
        <v>6484.3</v>
      </c>
      <c r="Z23" s="2">
        <v>434.6</v>
      </c>
      <c r="AA23" s="2">
        <v>501.6</v>
      </c>
      <c r="AB23" s="7">
        <f t="shared" si="11"/>
        <v>6.702342581311783</v>
      </c>
      <c r="AC23" s="7">
        <f t="shared" si="12"/>
        <v>7.735607544376418</v>
      </c>
      <c r="AD23" s="1"/>
      <c r="AE23" s="2">
        <v>6484307</v>
      </c>
      <c r="AF23" s="2">
        <v>6484.3</v>
      </c>
      <c r="AG23" s="2">
        <v>451619</v>
      </c>
      <c r="AH23" s="2">
        <v>63024</v>
      </c>
      <c r="AI23" s="2">
        <v>1849</v>
      </c>
      <c r="AJ23" s="2">
        <v>17927</v>
      </c>
      <c r="AL23" s="7">
        <f t="shared" si="2"/>
        <v>7.269782260463609</v>
      </c>
      <c r="AM23" s="7">
        <f t="shared" si="3"/>
        <v>8.241728838563628</v>
      </c>
    </row>
    <row r="24" spans="1:39" ht="12.75">
      <c r="A24">
        <v>136</v>
      </c>
      <c r="B24" t="s">
        <v>17</v>
      </c>
      <c r="C24" s="2">
        <v>7459.7</v>
      </c>
      <c r="E24" s="4">
        <v>57601396984.72307</v>
      </c>
      <c r="G24" s="4">
        <v>1397.4548381640664</v>
      </c>
      <c r="H24" s="3">
        <f t="shared" si="13"/>
        <v>97.52878529184702</v>
      </c>
      <c r="J24" s="3">
        <f t="shared" si="14"/>
        <v>129.50553963089553</v>
      </c>
      <c r="K24" s="3">
        <f t="shared" si="6"/>
        <v>106.54552556344686</v>
      </c>
      <c r="L24" s="3">
        <f t="shared" si="7"/>
        <v>65.72096731527672</v>
      </c>
      <c r="M24" s="3">
        <f t="shared" si="8"/>
        <v>98.37352369502239</v>
      </c>
      <c r="O24" s="4">
        <v>163093.5</v>
      </c>
      <c r="P24" s="4">
        <f t="shared" si="15"/>
        <v>163093500</v>
      </c>
      <c r="R24" s="3">
        <f>C24*1000000000/P24</f>
        <v>45738.79400466604</v>
      </c>
      <c r="S24" s="3">
        <f>R24/$S$7^A24</f>
        <v>23211.345201048876</v>
      </c>
      <c r="U24" s="3">
        <f t="shared" si="16"/>
        <v>95.68656737057823</v>
      </c>
      <c r="V24" s="3">
        <f t="shared" si="9"/>
        <v>98.37352369502239</v>
      </c>
      <c r="W24" s="3">
        <f t="shared" si="10"/>
        <v>97.52878529184702</v>
      </c>
      <c r="Y24" s="2">
        <v>6542.7</v>
      </c>
      <c r="Z24" s="2">
        <v>422.3</v>
      </c>
      <c r="AA24" s="2">
        <v>505.1</v>
      </c>
      <c r="AB24" s="7">
        <f t="shared" si="11"/>
        <v>6.454521833493818</v>
      </c>
      <c r="AC24" s="7">
        <f t="shared" si="12"/>
        <v>7.720054411787183</v>
      </c>
      <c r="AD24" s="1"/>
      <c r="AE24" s="2">
        <v>6542738</v>
      </c>
      <c r="AF24" s="2">
        <v>6542.7</v>
      </c>
      <c r="AG24" s="2">
        <v>453916</v>
      </c>
      <c r="AH24" s="2">
        <v>61709</v>
      </c>
      <c r="AI24" s="2">
        <v>1764</v>
      </c>
      <c r="AJ24" s="2">
        <v>39472</v>
      </c>
      <c r="AL24" s="7">
        <f t="shared" si="2"/>
        <v>7.567963137145335</v>
      </c>
      <c r="AM24" s="7">
        <f t="shared" si="3"/>
        <v>8.511130966882673</v>
      </c>
    </row>
    <row r="25" spans="1:39" ht="12.75">
      <c r="A25">
        <v>137</v>
      </c>
      <c r="B25" t="s">
        <v>18</v>
      </c>
      <c r="C25" s="2">
        <v>7497.5</v>
      </c>
      <c r="E25" s="4">
        <v>58055504387.270065</v>
      </c>
      <c r="G25" s="4">
        <v>1405.7322947839377</v>
      </c>
      <c r="H25" s="3">
        <f t="shared" si="13"/>
        <v>98.10647143052938</v>
      </c>
      <c r="J25" s="3">
        <f t="shared" si="14"/>
        <v>129.14365449288888</v>
      </c>
      <c r="K25" s="3">
        <f t="shared" si="6"/>
        <v>106.24779897713704</v>
      </c>
      <c r="L25" s="3">
        <f t="shared" si="7"/>
        <v>65.21126293892695</v>
      </c>
      <c r="M25" s="3">
        <f t="shared" si="8"/>
        <v>97.61057972763125</v>
      </c>
      <c r="O25" s="4">
        <v>163440.33333333334</v>
      </c>
      <c r="P25" s="4">
        <f t="shared" si="15"/>
        <v>163440333.33333334</v>
      </c>
      <c r="R25" s="3">
        <f>C25*1000000000/P25</f>
        <v>45873.00972220239</v>
      </c>
      <c r="S25" s="3">
        <f>R25/$S$7^A25</f>
        <v>23163.6382797206</v>
      </c>
      <c r="U25" s="3">
        <f t="shared" si="16"/>
        <v>95.4899001157431</v>
      </c>
      <c r="V25" s="3">
        <f t="shared" si="9"/>
        <v>97.61057972763125</v>
      </c>
      <c r="W25" s="3">
        <f t="shared" si="10"/>
        <v>98.10647143052938</v>
      </c>
      <c r="Y25" s="2">
        <v>6612.1</v>
      </c>
      <c r="Z25" s="2">
        <v>463.3</v>
      </c>
      <c r="AA25" s="2">
        <v>536.2</v>
      </c>
      <c r="AB25" s="7">
        <f t="shared" si="11"/>
        <v>7.006851076057531</v>
      </c>
      <c r="AC25" s="7">
        <f t="shared" si="12"/>
        <v>8.10937523630919</v>
      </c>
      <c r="AD25" s="1"/>
      <c r="AE25" s="2">
        <v>6612082</v>
      </c>
      <c r="AF25" s="2">
        <v>6612.1</v>
      </c>
      <c r="AG25" s="2">
        <v>466074</v>
      </c>
      <c r="AH25" s="2">
        <v>63403</v>
      </c>
      <c r="AI25" s="2">
        <v>1802</v>
      </c>
      <c r="AJ25" s="2">
        <v>27521</v>
      </c>
      <c r="AL25" s="7">
        <f t="shared" si="2"/>
        <v>7.4922997022722955</v>
      </c>
      <c r="AM25" s="7">
        <f t="shared" si="3"/>
        <v>8.451195856312733</v>
      </c>
    </row>
    <row r="26" spans="1:39" ht="12.75">
      <c r="A26">
        <v>138</v>
      </c>
      <c r="B26" t="s">
        <v>19</v>
      </c>
      <c r="C26" s="2">
        <v>7536</v>
      </c>
      <c r="E26" s="4">
        <v>58384087747.68761</v>
      </c>
      <c r="G26" s="4">
        <v>1410.4044523623452</v>
      </c>
      <c r="H26" s="3">
        <f t="shared" si="13"/>
        <v>98.4325426858358</v>
      </c>
      <c r="J26" s="3">
        <f t="shared" si="14"/>
        <v>129.07626530995125</v>
      </c>
      <c r="K26" s="3">
        <f t="shared" si="6"/>
        <v>106.19235721044625</v>
      </c>
      <c r="L26" s="3">
        <f t="shared" si="7"/>
        <v>64.85296983073846</v>
      </c>
      <c r="M26" s="3">
        <f t="shared" si="8"/>
        <v>97.07427362916712</v>
      </c>
      <c r="O26" s="4">
        <v>163850.5</v>
      </c>
      <c r="P26" s="4">
        <f t="shared" si="15"/>
        <v>163850500</v>
      </c>
      <c r="R26" s="3">
        <f>C26*1000000000/P26</f>
        <v>45993.14619119258</v>
      </c>
      <c r="S26" s="3">
        <f>R26/$S$7^A26</f>
        <v>23108.75756434049</v>
      </c>
      <c r="U26" s="3">
        <f t="shared" si="16"/>
        <v>95.26365957586577</v>
      </c>
      <c r="V26" s="3">
        <f t="shared" si="9"/>
        <v>97.07427362916712</v>
      </c>
      <c r="W26" s="3">
        <f t="shared" si="10"/>
        <v>98.4325426858358</v>
      </c>
      <c r="Y26" s="2">
        <v>6674.6</v>
      </c>
      <c r="Z26" s="2">
        <v>459.2</v>
      </c>
      <c r="AA26" s="2">
        <v>539.3</v>
      </c>
      <c r="AB26" s="7">
        <f t="shared" si="11"/>
        <v>6.87981302250322</v>
      </c>
      <c r="AC26" s="7">
        <f t="shared" si="12"/>
        <v>8.079884936925058</v>
      </c>
      <c r="AD26" s="1"/>
      <c r="AE26" s="2">
        <v>6674719</v>
      </c>
      <c r="AF26" s="2">
        <v>6674.6</v>
      </c>
      <c r="AG26" s="2">
        <v>470982</v>
      </c>
      <c r="AH26" s="2">
        <v>65351</v>
      </c>
      <c r="AI26" s="2">
        <v>1880</v>
      </c>
      <c r="AJ26" s="2">
        <v>18153</v>
      </c>
      <c r="AL26" s="7">
        <f t="shared" si="2"/>
        <v>7.356339645159594</v>
      </c>
      <c r="AM26" s="7">
        <f t="shared" si="3"/>
        <v>8.335422060464268</v>
      </c>
    </row>
    <row r="27" spans="1:39" ht="12.75">
      <c r="A27">
        <v>139</v>
      </c>
      <c r="B27" t="s">
        <v>20</v>
      </c>
      <c r="C27" s="2">
        <v>7637.4</v>
      </c>
      <c r="E27" s="4">
        <v>58923039043.94686</v>
      </c>
      <c r="G27" s="4">
        <v>1419.7800678194792</v>
      </c>
      <c r="H27" s="3">
        <f t="shared" si="13"/>
        <v>99.08686965363896</v>
      </c>
      <c r="J27" s="3">
        <f t="shared" si="14"/>
        <v>129.61653241109576</v>
      </c>
      <c r="K27" s="3">
        <f t="shared" si="6"/>
        <v>106.63684045340358</v>
      </c>
      <c r="L27" s="3">
        <f t="shared" si="7"/>
        <v>64.80041908176369</v>
      </c>
      <c r="M27" s="3">
        <f t="shared" si="8"/>
        <v>96.99561376519007</v>
      </c>
      <c r="O27" s="4">
        <v>164301</v>
      </c>
      <c r="P27" s="4">
        <f t="shared" si="15"/>
        <v>164301000</v>
      </c>
      <c r="R27" s="3">
        <f>C27*1000000000/P27</f>
        <v>46484.19668778644</v>
      </c>
      <c r="S27" s="3">
        <f>R27/$S$7^A27</f>
        <v>23239.28414080792</v>
      </c>
      <c r="U27" s="3">
        <f t="shared" si="16"/>
        <v>95.8017429977709</v>
      </c>
      <c r="V27" s="3">
        <f t="shared" si="9"/>
        <v>96.99561376519007</v>
      </c>
      <c r="W27" s="3">
        <f t="shared" si="10"/>
        <v>99.08686965363896</v>
      </c>
      <c r="Y27" s="2">
        <v>6800.2</v>
      </c>
      <c r="Z27" s="2">
        <v>515.1</v>
      </c>
      <c r="AA27" s="2">
        <v>587</v>
      </c>
      <c r="AB27" s="7">
        <f t="shared" si="11"/>
        <v>7.574777212434928</v>
      </c>
      <c r="AC27" s="7">
        <f t="shared" si="12"/>
        <v>8.632099055910121</v>
      </c>
      <c r="AD27" s="1"/>
      <c r="AE27" s="2">
        <v>6800258</v>
      </c>
      <c r="AF27" s="2">
        <v>6800.2</v>
      </c>
      <c r="AG27" s="2">
        <v>490436</v>
      </c>
      <c r="AH27" s="2">
        <v>68049</v>
      </c>
      <c r="AI27" s="2">
        <v>1984</v>
      </c>
      <c r="AJ27" s="2">
        <v>17414</v>
      </c>
      <c r="AL27" s="7">
        <f t="shared" si="2"/>
        <v>7.497274368119562</v>
      </c>
      <c r="AM27" s="7">
        <f t="shared" si="3"/>
        <v>8.497956989278936</v>
      </c>
    </row>
    <row r="28" spans="1:39" ht="12.75">
      <c r="A28">
        <v>140</v>
      </c>
      <c r="B28" t="s">
        <v>21</v>
      </c>
      <c r="C28" s="2">
        <v>7715.1</v>
      </c>
      <c r="E28" s="4">
        <v>59166551400.78125</v>
      </c>
      <c r="G28" s="4">
        <v>1421.5763227304033</v>
      </c>
      <c r="H28" s="3">
        <f t="shared" si="13"/>
        <v>99.21223081362255</v>
      </c>
      <c r="J28" s="3">
        <f t="shared" si="14"/>
        <v>130.3963103703578</v>
      </c>
      <c r="K28" s="3">
        <f t="shared" si="6"/>
        <v>107.27837171707893</v>
      </c>
      <c r="L28" s="3">
        <f t="shared" si="7"/>
        <v>64.8659311968173</v>
      </c>
      <c r="M28" s="3">
        <f t="shared" si="8"/>
        <v>97.09367467125709</v>
      </c>
      <c r="O28" s="4">
        <v>164800.08333333334</v>
      </c>
      <c r="P28" s="4">
        <f t="shared" si="15"/>
        <v>164800083.33333334</v>
      </c>
      <c r="R28" s="3">
        <f>C28*1000000000/P28</f>
        <v>46814.90351188131</v>
      </c>
      <c r="S28" s="3">
        <f>R28/$S$7^A28</f>
        <v>23288.176648268465</v>
      </c>
      <c r="U28" s="3">
        <f t="shared" si="16"/>
        <v>96.0032977189005</v>
      </c>
      <c r="V28" s="3">
        <f t="shared" si="9"/>
        <v>97.09367467125709</v>
      </c>
      <c r="W28" s="3">
        <f t="shared" si="10"/>
        <v>99.21223081362255</v>
      </c>
      <c r="Y28" s="2">
        <v>6911</v>
      </c>
      <c r="Z28" s="2">
        <v>451.6</v>
      </c>
      <c r="AA28" s="2">
        <v>526.7</v>
      </c>
      <c r="AB28" s="7">
        <f t="shared" si="11"/>
        <v>6.5345102011286365</v>
      </c>
      <c r="AC28" s="7">
        <f t="shared" si="12"/>
        <v>7.62118362031544</v>
      </c>
      <c r="AD28" s="1"/>
      <c r="AE28" s="2">
        <v>6910997</v>
      </c>
      <c r="AF28" s="2">
        <v>6911</v>
      </c>
      <c r="AG28" s="2">
        <v>494163</v>
      </c>
      <c r="AH28" s="2">
        <v>84169</v>
      </c>
      <c r="AI28" s="2">
        <v>2041</v>
      </c>
      <c r="AJ28" s="2">
        <v>27360</v>
      </c>
      <c r="AL28" s="7">
        <f t="shared" si="2"/>
        <v>7.5758099735826825</v>
      </c>
      <c r="AM28" s="7">
        <f t="shared" si="3"/>
        <v>8.793709503853062</v>
      </c>
    </row>
    <row r="29" spans="1:39" ht="12.75">
      <c r="A29">
        <v>141</v>
      </c>
      <c r="B29" t="s">
        <v>22</v>
      </c>
      <c r="C29" s="2">
        <v>7815.7</v>
      </c>
      <c r="E29" s="4">
        <v>59978519196.653206</v>
      </c>
      <c r="G29" s="4">
        <v>1437.2197200664104</v>
      </c>
      <c r="H29" s="3">
        <f t="shared" si="13"/>
        <v>100.303988127242</v>
      </c>
      <c r="J29" s="3">
        <f t="shared" si="14"/>
        <v>130.30831878950613</v>
      </c>
      <c r="K29" s="3">
        <f t="shared" si="6"/>
        <v>107.20598014793276</v>
      </c>
      <c r="L29" s="3">
        <f t="shared" si="7"/>
        <v>64.49966128509706</v>
      </c>
      <c r="M29" s="3">
        <f t="shared" si="8"/>
        <v>96.54542860441916</v>
      </c>
      <c r="O29" s="4">
        <v>165271.5</v>
      </c>
      <c r="P29" s="4">
        <f t="shared" si="15"/>
        <v>165271500</v>
      </c>
      <c r="R29" s="3">
        <f>C29*1000000000/P29</f>
        <v>47290.065135247154</v>
      </c>
      <c r="S29" s="3">
        <f>R29/$S$7^A29</f>
        <v>23407.50929570933</v>
      </c>
      <c r="U29" s="3">
        <f t="shared" si="16"/>
        <v>96.49523523092128</v>
      </c>
      <c r="V29" s="3">
        <f t="shared" si="9"/>
        <v>96.54542860441916</v>
      </c>
      <c r="W29" s="3">
        <f t="shared" si="10"/>
        <v>100.303988127242</v>
      </c>
      <c r="Y29" s="2">
        <v>7030.6</v>
      </c>
      <c r="Z29" s="2">
        <v>521.4</v>
      </c>
      <c r="AA29" s="2">
        <v>597.1</v>
      </c>
      <c r="AB29" s="7">
        <f t="shared" si="11"/>
        <v>7.416152248741216</v>
      </c>
      <c r="AC29" s="7">
        <f t="shared" si="12"/>
        <v>8.492874007908286</v>
      </c>
      <c r="AD29" s="1"/>
      <c r="AE29" s="2">
        <v>7030446</v>
      </c>
      <c r="AF29" s="2">
        <v>7030.6</v>
      </c>
      <c r="AG29" s="2">
        <v>503859</v>
      </c>
      <c r="AH29" s="2">
        <v>88371</v>
      </c>
      <c r="AI29" s="2">
        <v>2123</v>
      </c>
      <c r="AJ29" s="2">
        <v>61059</v>
      </c>
      <c r="AL29" s="7">
        <f t="shared" si="2"/>
        <v>8.065505374765698</v>
      </c>
      <c r="AM29" s="7">
        <f t="shared" si="3"/>
        <v>9.322481105750617</v>
      </c>
    </row>
    <row r="30" spans="1:39" ht="12.75">
      <c r="A30">
        <v>142</v>
      </c>
      <c r="B30" t="s">
        <v>23</v>
      </c>
      <c r="C30" s="2">
        <v>7859.5</v>
      </c>
      <c r="E30" s="4">
        <v>60326143249.53733</v>
      </c>
      <c r="G30" s="4">
        <v>1440.8962092203587</v>
      </c>
      <c r="H30" s="3">
        <f t="shared" si="13"/>
        <v>100.56057138956358</v>
      </c>
      <c r="J30" s="3">
        <f t="shared" si="14"/>
        <v>130.28348203016074</v>
      </c>
      <c r="K30" s="3">
        <f t="shared" si="6"/>
        <v>107.18554669323046</v>
      </c>
      <c r="L30" s="3">
        <f t="shared" si="7"/>
        <v>64.16653497784364</v>
      </c>
      <c r="M30" s="3">
        <f t="shared" si="8"/>
        <v>96.04679308490799</v>
      </c>
      <c r="O30" s="4">
        <v>165834.25</v>
      </c>
      <c r="P30" s="4">
        <f t="shared" si="15"/>
        <v>165834250</v>
      </c>
      <c r="R30" s="3">
        <f>C30*1000000000/P30</f>
        <v>47393.70787397658</v>
      </c>
      <c r="S30" s="3">
        <f>R30/$S$7^A30</f>
        <v>23342.099601860555</v>
      </c>
      <c r="U30" s="3">
        <f t="shared" si="16"/>
        <v>96.22558997671746</v>
      </c>
      <c r="V30" s="3">
        <f t="shared" si="9"/>
        <v>96.04679308490799</v>
      </c>
      <c r="W30" s="3">
        <f t="shared" si="10"/>
        <v>100.56057138956358</v>
      </c>
      <c r="Y30" s="2">
        <v>7115.1</v>
      </c>
      <c r="Z30" s="2">
        <v>547</v>
      </c>
      <c r="AA30" s="2">
        <v>625.2</v>
      </c>
      <c r="AB30" s="7">
        <f t="shared" si="11"/>
        <v>7.68787508257087</v>
      </c>
      <c r="AC30" s="7">
        <f t="shared" si="12"/>
        <v>8.786946072437491</v>
      </c>
      <c r="AD30" s="1"/>
      <c r="AE30" s="2">
        <v>7115159</v>
      </c>
      <c r="AF30" s="2">
        <v>7115.1</v>
      </c>
      <c r="AG30" s="2">
        <v>513409</v>
      </c>
      <c r="AH30" s="2">
        <v>90657</v>
      </c>
      <c r="AI30" s="2">
        <v>2123</v>
      </c>
      <c r="AJ30" s="2">
        <v>40342</v>
      </c>
      <c r="AL30" s="7">
        <f t="shared" si="2"/>
        <v>7.812530963819642</v>
      </c>
      <c r="AM30" s="7">
        <f t="shared" si="3"/>
        <v>9.086669742728166</v>
      </c>
    </row>
    <row r="31" spans="1:39" ht="12.75">
      <c r="A31">
        <v>143</v>
      </c>
      <c r="B31" t="s">
        <v>24</v>
      </c>
      <c r="C31" s="2">
        <v>7951.6</v>
      </c>
      <c r="E31" s="4">
        <v>60729670084.82959</v>
      </c>
      <c r="G31" s="4">
        <v>1445.685019631407</v>
      </c>
      <c r="H31" s="3">
        <f t="shared" si="13"/>
        <v>100.89478388046318</v>
      </c>
      <c r="J31" s="3">
        <f t="shared" si="14"/>
        <v>130.93435200443034</v>
      </c>
      <c r="K31" s="3">
        <f t="shared" si="6"/>
        <v>107.72102404562534</v>
      </c>
      <c r="L31" s="3">
        <f t="shared" si="7"/>
        <v>64.16626669899844</v>
      </c>
      <c r="M31" s="3">
        <f t="shared" si="8"/>
        <v>96.04639151541787</v>
      </c>
      <c r="O31" s="4">
        <v>166419.66666666666</v>
      </c>
      <c r="P31" s="4">
        <f t="shared" si="15"/>
        <v>166419666.66666666</v>
      </c>
      <c r="R31" s="3">
        <f>C31*1000000000/P31</f>
        <v>47780.41056846247</v>
      </c>
      <c r="S31" s="3">
        <f>R31/$S$7^A31</f>
        <v>23415.47898308511</v>
      </c>
      <c r="U31" s="3">
        <f t="shared" si="16"/>
        <v>96.52808951064526</v>
      </c>
      <c r="V31" s="3">
        <f t="shared" si="9"/>
        <v>96.04639151541787</v>
      </c>
      <c r="W31" s="3">
        <f t="shared" si="10"/>
        <v>100.89478388046318</v>
      </c>
      <c r="Y31" s="2">
        <v>7232.2</v>
      </c>
      <c r="Z31" s="2">
        <v>572.8</v>
      </c>
      <c r="AA31" s="2">
        <v>652.2</v>
      </c>
      <c r="AB31" s="7">
        <f t="shared" si="11"/>
        <v>7.920134952020132</v>
      </c>
      <c r="AC31" s="7">
        <f t="shared" si="12"/>
        <v>9.018002820718454</v>
      </c>
      <c r="AD31" s="1"/>
      <c r="AE31" s="2">
        <v>7232299</v>
      </c>
      <c r="AF31" s="2">
        <v>7232.2</v>
      </c>
      <c r="AG31" s="2">
        <v>537601</v>
      </c>
      <c r="AH31" s="2">
        <v>78562</v>
      </c>
      <c r="AI31" s="2">
        <v>2124</v>
      </c>
      <c r="AJ31" s="2">
        <v>67894</v>
      </c>
      <c r="AL31" s="7">
        <f>(AG31+AI31+AJ31)/($AE31)*100</f>
        <v>8.40146404345285</v>
      </c>
      <c r="AM31" s="7">
        <f>(AG31+AH31+AI31+AJ31)/($AE31)*100</f>
        <v>9.48772997355336</v>
      </c>
    </row>
    <row r="32" spans="1:39" ht="12.75">
      <c r="A32">
        <v>144</v>
      </c>
      <c r="B32" t="s">
        <v>25</v>
      </c>
      <c r="C32" s="2">
        <v>7973.7</v>
      </c>
      <c r="E32" s="4">
        <v>60935528505.365906</v>
      </c>
      <c r="G32" s="4">
        <v>1449.323923941477</v>
      </c>
      <c r="H32" s="3">
        <f t="shared" si="13"/>
        <v>101.14874408544601</v>
      </c>
      <c r="J32" s="3">
        <f t="shared" si="14"/>
        <v>130.8546950454011</v>
      </c>
      <c r="K32" s="3">
        <f t="shared" si="6"/>
        <v>107.65548945468237</v>
      </c>
      <c r="L32" s="3">
        <f t="shared" si="7"/>
        <v>63.80818871435036</v>
      </c>
      <c r="M32" s="3">
        <f t="shared" si="8"/>
        <v>95.51040742165885</v>
      </c>
      <c r="O32" s="4">
        <v>166589</v>
      </c>
      <c r="P32" s="4">
        <f t="shared" si="15"/>
        <v>166589000</v>
      </c>
      <c r="R32" s="3">
        <f>C32*1000000000/P32</f>
        <v>47864.504859264416</v>
      </c>
      <c r="S32" s="3">
        <f>R32/$S$7^A32</f>
        <v>23339.99064931696</v>
      </c>
      <c r="U32" s="3">
        <f t="shared" si="16"/>
        <v>96.21689602003823</v>
      </c>
      <c r="V32" s="3">
        <f t="shared" si="9"/>
        <v>95.51040742165885</v>
      </c>
      <c r="W32" s="3">
        <f t="shared" si="10"/>
        <v>101.14874408544601</v>
      </c>
      <c r="Y32" s="2">
        <v>7298.3</v>
      </c>
      <c r="Z32" s="2">
        <v>568.7</v>
      </c>
      <c r="AA32" s="2">
        <v>657.4</v>
      </c>
      <c r="AB32" s="7">
        <f t="shared" si="11"/>
        <v>7.792225586780484</v>
      </c>
      <c r="AC32" s="7">
        <f t="shared" si="12"/>
        <v>9.00757710699752</v>
      </c>
      <c r="AD32" s="1"/>
      <c r="AE32" s="2">
        <v>7298277</v>
      </c>
      <c r="AF32" s="2">
        <v>7298.3</v>
      </c>
      <c r="AG32" s="2">
        <v>569852</v>
      </c>
      <c r="AH32" s="2">
        <v>76669</v>
      </c>
      <c r="AI32" s="2">
        <v>2381</v>
      </c>
      <c r="AJ32" s="2">
        <v>63638</v>
      </c>
      <c r="AL32" s="7">
        <f aca="true" t="shared" si="17" ref="AL32:AL67">(AG32+AI32+AJ32)/($AE32)*100</f>
        <v>8.712618060399734</v>
      </c>
      <c r="AM32" s="7">
        <f aca="true" t="shared" si="18" ref="AM32:AM67">(AG32+AH32+AI32+AJ32)/($AE32)*100</f>
        <v>9.763126283093941</v>
      </c>
    </row>
    <row r="33" spans="1:39" ht="12.75">
      <c r="A33">
        <v>145</v>
      </c>
      <c r="B33" t="s">
        <v>26</v>
      </c>
      <c r="C33" s="2">
        <v>7988</v>
      </c>
      <c r="E33" s="4">
        <v>60788324614.44112</v>
      </c>
      <c r="G33" s="4">
        <v>1443.4315650859326</v>
      </c>
      <c r="H33" s="3">
        <f t="shared" si="13"/>
        <v>100.7375146231473</v>
      </c>
      <c r="J33" s="3">
        <f t="shared" si="14"/>
        <v>131.40681291456977</v>
      </c>
      <c r="K33" s="3">
        <f t="shared" si="6"/>
        <v>108.10972244511048</v>
      </c>
      <c r="L33" s="3">
        <f t="shared" si="7"/>
        <v>63.75862278540326</v>
      </c>
      <c r="M33" s="3">
        <f t="shared" si="8"/>
        <v>95.43621534438233</v>
      </c>
      <c r="O33" s="4">
        <v>166890.66666666666</v>
      </c>
      <c r="P33" s="4">
        <f t="shared" si="15"/>
        <v>166890666.66666666</v>
      </c>
      <c r="R33" s="3">
        <f>C33*1000000000/P33</f>
        <v>47863.67122587243</v>
      </c>
      <c r="S33" s="3">
        <f>R33/$S$7^A33</f>
        <v>23223.466813695166</v>
      </c>
      <c r="U33" s="3">
        <f t="shared" si="16"/>
        <v>95.73653756812917</v>
      </c>
      <c r="V33" s="3">
        <f t="shared" si="9"/>
        <v>95.43621534438233</v>
      </c>
      <c r="W33" s="3">
        <f t="shared" si="10"/>
        <v>100.7375146231473</v>
      </c>
      <c r="Y33" s="2">
        <v>7337.7</v>
      </c>
      <c r="Z33" s="2">
        <v>587</v>
      </c>
      <c r="AA33" s="2">
        <v>683.9</v>
      </c>
      <c r="AB33" s="7">
        <f t="shared" si="11"/>
        <v>7.99978194802186</v>
      </c>
      <c r="AC33" s="7">
        <f t="shared" si="12"/>
        <v>9.320359240633987</v>
      </c>
      <c r="AD33" s="1"/>
      <c r="AE33" s="2">
        <v>7337620</v>
      </c>
      <c r="AF33" s="2">
        <v>7337.7</v>
      </c>
      <c r="AG33" s="2">
        <v>574228</v>
      </c>
      <c r="AH33" s="2">
        <v>81849</v>
      </c>
      <c r="AI33" s="2">
        <v>2315</v>
      </c>
      <c r="AJ33" s="2">
        <v>45017</v>
      </c>
      <c r="AL33" s="7">
        <f t="shared" si="17"/>
        <v>8.47086657526555</v>
      </c>
      <c r="AM33" s="7">
        <f t="shared" si="18"/>
        <v>9.586337259220294</v>
      </c>
    </row>
    <row r="34" spans="1:39" ht="12.75">
      <c r="A34">
        <v>146</v>
      </c>
      <c r="B34" t="s">
        <v>27</v>
      </c>
      <c r="C34" s="2">
        <v>8053.1</v>
      </c>
      <c r="E34" s="4">
        <v>61318755345.36993</v>
      </c>
      <c r="G34" s="4">
        <v>1452.7817719990696</v>
      </c>
      <c r="H34" s="3">
        <f t="shared" si="13"/>
        <v>101.39006832117146</v>
      </c>
      <c r="J34" s="3">
        <f t="shared" si="14"/>
        <v>131.3317590130778</v>
      </c>
      <c r="K34" s="3">
        <f t="shared" si="6"/>
        <v>108.04797483645343</v>
      </c>
      <c r="L34" s="3">
        <f t="shared" si="7"/>
        <v>63.40518070763744</v>
      </c>
      <c r="M34" s="3">
        <f t="shared" si="8"/>
        <v>94.9071704439152</v>
      </c>
      <c r="O34" s="4">
        <v>167290</v>
      </c>
      <c r="P34" s="4">
        <f t="shared" si="15"/>
        <v>167290000</v>
      </c>
      <c r="R34" s="3">
        <f>C34*1000000000/P34</f>
        <v>48138.561778946736</v>
      </c>
      <c r="S34" s="3">
        <f>R34/$S$7^A34</f>
        <v>23240.640584856174</v>
      </c>
      <c r="U34" s="3">
        <f t="shared" si="16"/>
        <v>95.80733480960617</v>
      </c>
      <c r="V34" s="3">
        <f t="shared" si="9"/>
        <v>94.9071704439152</v>
      </c>
      <c r="W34" s="3">
        <f t="shared" si="10"/>
        <v>101.39006832117146</v>
      </c>
      <c r="Y34" s="2">
        <v>7432.1</v>
      </c>
      <c r="Z34" s="2">
        <v>634</v>
      </c>
      <c r="AA34" s="2">
        <v>720.6</v>
      </c>
      <c r="AB34" s="7">
        <f t="shared" si="11"/>
        <v>8.530563367016052</v>
      </c>
      <c r="AC34" s="7">
        <f t="shared" si="12"/>
        <v>9.69577912030247</v>
      </c>
      <c r="AD34" s="1"/>
      <c r="AE34" s="2">
        <v>7432055</v>
      </c>
      <c r="AF34" s="2">
        <v>7432.1</v>
      </c>
      <c r="AG34" s="2">
        <v>578801</v>
      </c>
      <c r="AH34" s="2">
        <v>78778</v>
      </c>
      <c r="AI34" s="2">
        <v>2397</v>
      </c>
      <c r="AJ34" s="2">
        <v>30081</v>
      </c>
      <c r="AL34" s="7">
        <f t="shared" si="17"/>
        <v>8.2248987662228</v>
      </c>
      <c r="AM34" s="7">
        <f t="shared" si="18"/>
        <v>9.284874775549966</v>
      </c>
    </row>
    <row r="35" spans="1:39" ht="12.75">
      <c r="A35">
        <v>147</v>
      </c>
      <c r="B35" t="s">
        <v>28</v>
      </c>
      <c r="C35" s="2">
        <v>8112</v>
      </c>
      <c r="E35" s="4">
        <v>61331376597.63418</v>
      </c>
      <c r="G35" s="4">
        <v>1449.5640233525166</v>
      </c>
      <c r="H35" s="3">
        <f t="shared" si="13"/>
        <v>101.1655006941524</v>
      </c>
      <c r="J35" s="3">
        <f t="shared" si="14"/>
        <v>132.2650892579658</v>
      </c>
      <c r="K35" s="3">
        <f t="shared" si="6"/>
        <v>108.81583512837045</v>
      </c>
      <c r="L35" s="3">
        <f t="shared" si="7"/>
        <v>63.53808936404808</v>
      </c>
      <c r="M35" s="3">
        <f t="shared" si="8"/>
        <v>95.10611293357705</v>
      </c>
      <c r="O35" s="4">
        <v>167722.66666666666</v>
      </c>
      <c r="P35" s="4">
        <f t="shared" si="15"/>
        <v>167722666.66666666</v>
      </c>
      <c r="R35" s="3">
        <f>C35*1000000000/P35</f>
        <v>48365.55583820911</v>
      </c>
      <c r="S35" s="3">
        <f>R35/$S$7^A35</f>
        <v>23234.059918837655</v>
      </c>
      <c r="U35" s="3">
        <f t="shared" si="16"/>
        <v>95.7802066385816</v>
      </c>
      <c r="V35" s="3">
        <f t="shared" si="9"/>
        <v>95.10611293357705</v>
      </c>
      <c r="W35" s="3">
        <f t="shared" si="10"/>
        <v>101.1655006941524</v>
      </c>
      <c r="Y35" s="2">
        <v>7522.5</v>
      </c>
      <c r="Z35" s="2">
        <v>625.9</v>
      </c>
      <c r="AA35" s="2">
        <v>724.9</v>
      </c>
      <c r="AB35" s="7">
        <f t="shared" si="11"/>
        <v>8.320372216683284</v>
      </c>
      <c r="AC35" s="7">
        <f t="shared" si="12"/>
        <v>9.636424061149883</v>
      </c>
      <c r="AD35" s="1"/>
      <c r="AE35" s="2">
        <v>7522589</v>
      </c>
      <c r="AF35" s="2">
        <v>7522.5</v>
      </c>
      <c r="AG35" s="2">
        <v>587730</v>
      </c>
      <c r="AH35" s="2">
        <v>87147</v>
      </c>
      <c r="AI35" s="2">
        <v>2465</v>
      </c>
      <c r="AJ35" s="2">
        <v>21702</v>
      </c>
      <c r="AL35" s="7">
        <f t="shared" si="17"/>
        <v>8.134127758408708</v>
      </c>
      <c r="AM35" s="7">
        <f t="shared" si="18"/>
        <v>9.292598598700527</v>
      </c>
    </row>
    <row r="36" spans="1:39" ht="12.75">
      <c r="A36">
        <v>148</v>
      </c>
      <c r="B36" t="s">
        <v>29</v>
      </c>
      <c r="C36" s="2">
        <v>8169.2</v>
      </c>
      <c r="E36" s="4">
        <v>61236342543.10798</v>
      </c>
      <c r="G36" s="4">
        <v>1444.3781396152388</v>
      </c>
      <c r="H36" s="3">
        <f t="shared" si="13"/>
        <v>100.80357633871067</v>
      </c>
      <c r="J36" s="3">
        <f t="shared" si="14"/>
        <v>133.40444025129693</v>
      </c>
      <c r="K36" s="3">
        <f t="shared" si="6"/>
        <v>109.75319078691359</v>
      </c>
      <c r="L36" s="3">
        <f t="shared" si="7"/>
        <v>63.76658292564594</v>
      </c>
      <c r="M36" s="3">
        <f t="shared" si="8"/>
        <v>95.44813037054169</v>
      </c>
      <c r="O36" s="4">
        <v>168078.75</v>
      </c>
      <c r="P36" s="4">
        <f t="shared" si="15"/>
        <v>168078750</v>
      </c>
      <c r="R36" s="3">
        <f>C36*1000000000/P36</f>
        <v>48603.40762886444</v>
      </c>
      <c r="S36" s="3">
        <f>R36/$S$7^A36</f>
        <v>23232.15941835809</v>
      </c>
      <c r="U36" s="3">
        <f t="shared" si="16"/>
        <v>95.77237200575009</v>
      </c>
      <c r="V36" s="3">
        <f t="shared" si="9"/>
        <v>95.44813037054169</v>
      </c>
      <c r="W36" s="3">
        <f t="shared" si="10"/>
        <v>100.80357633871067</v>
      </c>
      <c r="Y36" s="2">
        <v>7624.1</v>
      </c>
      <c r="Z36" s="2">
        <v>668</v>
      </c>
      <c r="AA36" s="2">
        <v>768.1</v>
      </c>
      <c r="AB36" s="7">
        <f t="shared" si="11"/>
        <v>8.761689904382155</v>
      </c>
      <c r="AC36" s="7">
        <f t="shared" si="12"/>
        <v>10.074631759814274</v>
      </c>
      <c r="AD36" s="1"/>
      <c r="AE36" s="2">
        <v>7624193</v>
      </c>
      <c r="AF36" s="2">
        <v>7624.1</v>
      </c>
      <c r="AG36" s="2">
        <v>595715</v>
      </c>
      <c r="AH36" s="2">
        <v>90046</v>
      </c>
      <c r="AI36" s="2">
        <v>2427</v>
      </c>
      <c r="AJ36" s="2">
        <v>5495</v>
      </c>
      <c r="AL36" s="7">
        <f t="shared" si="17"/>
        <v>7.917388764948631</v>
      </c>
      <c r="AM36" s="7">
        <f t="shared" si="18"/>
        <v>9.098444910825316</v>
      </c>
    </row>
    <row r="37" spans="1:39" ht="12.75">
      <c r="A37">
        <v>149</v>
      </c>
      <c r="B37" t="s">
        <v>30</v>
      </c>
      <c r="C37" s="2">
        <v>8303.1</v>
      </c>
      <c r="E37" s="4">
        <v>61714239964.46403</v>
      </c>
      <c r="G37" s="4">
        <v>1452.0245461511442</v>
      </c>
      <c r="H37" s="3">
        <f t="shared" si="13"/>
        <v>101.33722130592425</v>
      </c>
      <c r="J37" s="3">
        <f t="shared" si="14"/>
        <v>134.5410719597462</v>
      </c>
      <c r="K37" s="3">
        <f t="shared" si="6"/>
        <v>110.68830926210748</v>
      </c>
      <c r="L37" s="3">
        <f t="shared" si="7"/>
        <v>63.98993689699298</v>
      </c>
      <c r="M37" s="3">
        <f t="shared" si="8"/>
        <v>95.78245468270953</v>
      </c>
      <c r="O37" s="4">
        <v>168513.83333333334</v>
      </c>
      <c r="P37" s="4">
        <f t="shared" si="15"/>
        <v>168513833.33333334</v>
      </c>
      <c r="R37" s="3">
        <f>C37*1000000000/P37</f>
        <v>49272.5127412883</v>
      </c>
      <c r="S37" s="3">
        <f>R37/$S$7^A37</f>
        <v>23434.813883560113</v>
      </c>
      <c r="U37" s="3">
        <f t="shared" si="16"/>
        <v>96.60779580258483</v>
      </c>
      <c r="V37" s="3">
        <f t="shared" si="9"/>
        <v>95.78245468270953</v>
      </c>
      <c r="W37" s="3">
        <f t="shared" si="10"/>
        <v>101.33722130592425</v>
      </c>
      <c r="Y37" s="2">
        <v>7776.6</v>
      </c>
      <c r="Z37" s="2">
        <v>683.6</v>
      </c>
      <c r="AA37" s="2">
        <v>780.9</v>
      </c>
      <c r="AB37" s="7">
        <f t="shared" si="11"/>
        <v>8.790473986060746</v>
      </c>
      <c r="AC37" s="7">
        <f t="shared" si="12"/>
        <v>10.041663451894143</v>
      </c>
      <c r="AD37" s="1"/>
      <c r="AE37" s="2">
        <v>7776462</v>
      </c>
      <c r="AF37" s="2">
        <v>7776.6</v>
      </c>
      <c r="AG37" s="2">
        <v>607999</v>
      </c>
      <c r="AH37" s="2">
        <v>96446</v>
      </c>
      <c r="AI37" s="2">
        <v>2542</v>
      </c>
      <c r="AJ37" s="2">
        <v>17689</v>
      </c>
      <c r="AL37" s="7">
        <f t="shared" si="17"/>
        <v>8.07860952705742</v>
      </c>
      <c r="AM37" s="7">
        <f t="shared" si="18"/>
        <v>9.318839338506379</v>
      </c>
    </row>
    <row r="38" spans="1:39" ht="12.75">
      <c r="A38">
        <v>150</v>
      </c>
      <c r="B38" t="s">
        <v>31</v>
      </c>
      <c r="C38" s="2">
        <v>8372.7</v>
      </c>
      <c r="E38" s="4">
        <v>62646201870.37643</v>
      </c>
      <c r="G38" s="4">
        <v>1469.7119586190925</v>
      </c>
      <c r="H38" s="3">
        <f t="shared" si="13"/>
        <v>102.57163103842133</v>
      </c>
      <c r="J38" s="3">
        <f t="shared" si="14"/>
        <v>133.65056060899374</v>
      </c>
      <c r="K38" s="3">
        <f t="shared" si="6"/>
        <v>109.95567651020704</v>
      </c>
      <c r="L38" s="3">
        <f t="shared" si="7"/>
        <v>63.25014439472379</v>
      </c>
      <c r="M38" s="3">
        <f t="shared" si="8"/>
        <v>94.67510647673659</v>
      </c>
      <c r="O38" s="4">
        <v>169015.91666666666</v>
      </c>
      <c r="P38" s="4">
        <f t="shared" si="15"/>
        <v>169015916.66666666</v>
      </c>
      <c r="R38" s="3">
        <f>C38*1000000000/P38</f>
        <v>49537.937994991604</v>
      </c>
      <c r="S38" s="3">
        <f>R38/$S$7^A38</f>
        <v>23443.83530396688</v>
      </c>
      <c r="U38" s="3">
        <f t="shared" si="16"/>
        <v>96.64498575189855</v>
      </c>
      <c r="V38" s="3">
        <f t="shared" si="9"/>
        <v>94.67510647673659</v>
      </c>
      <c r="W38" s="3">
        <f t="shared" si="10"/>
        <v>102.57163103842133</v>
      </c>
      <c r="Y38" s="2">
        <v>7866.2</v>
      </c>
      <c r="Z38" s="2">
        <v>688.2</v>
      </c>
      <c r="AA38" s="2">
        <v>787.1</v>
      </c>
      <c r="AB38" s="7">
        <f t="shared" si="11"/>
        <v>8.748824082784573</v>
      </c>
      <c r="AC38" s="7">
        <f t="shared" si="12"/>
        <v>10.00610205690168</v>
      </c>
      <c r="AD38" s="1"/>
      <c r="AE38" s="2">
        <v>7866313</v>
      </c>
      <c r="AF38" s="2">
        <v>7866.2</v>
      </c>
      <c r="AG38" s="2">
        <v>627085</v>
      </c>
      <c r="AH38" s="2">
        <v>102390</v>
      </c>
      <c r="AI38" s="2">
        <v>2562</v>
      </c>
      <c r="AJ38" s="2">
        <v>32302</v>
      </c>
      <c r="AL38" s="7">
        <f t="shared" si="17"/>
        <v>8.414984249927507</v>
      </c>
      <c r="AM38" s="7">
        <f t="shared" si="18"/>
        <v>9.716610564568178</v>
      </c>
    </row>
    <row r="39" spans="1:39" ht="12.75">
      <c r="A39">
        <v>151</v>
      </c>
      <c r="B39" t="s">
        <v>32</v>
      </c>
      <c r="C39" s="2">
        <v>8470.6</v>
      </c>
      <c r="E39" s="4">
        <v>62989674616.39698</v>
      </c>
      <c r="G39" s="4">
        <v>1473.2095923333186</v>
      </c>
      <c r="H39" s="3">
        <f t="shared" si="13"/>
        <v>102.81573192685678</v>
      </c>
      <c r="J39" s="3">
        <f t="shared" si="14"/>
        <v>134.47600819634968</v>
      </c>
      <c r="K39" s="3">
        <f t="shared" si="6"/>
        <v>110.63478064174133</v>
      </c>
      <c r="L39" s="3">
        <f t="shared" si="7"/>
        <v>63.324166734209975</v>
      </c>
      <c r="M39" s="3">
        <f t="shared" si="8"/>
        <v>94.78590579489745</v>
      </c>
      <c r="O39" s="4">
        <v>169555.33333333334</v>
      </c>
      <c r="P39" s="4">
        <f t="shared" si="15"/>
        <v>169555333.33333334</v>
      </c>
      <c r="R39" s="3">
        <f>C39*1000000000/P39</f>
        <v>49957.73257894178</v>
      </c>
      <c r="S39" s="3">
        <f>R39/$S$7^A39</f>
        <v>23524.878749173462</v>
      </c>
      <c r="U39" s="3">
        <f t="shared" si="16"/>
        <v>96.97907966211936</v>
      </c>
      <c r="V39" s="3">
        <f t="shared" si="9"/>
        <v>94.78590579489745</v>
      </c>
      <c r="W39" s="3">
        <f t="shared" si="10"/>
        <v>102.81573192685678</v>
      </c>
      <c r="Y39" s="2">
        <v>8000.4</v>
      </c>
      <c r="Z39" s="2">
        <v>697.3</v>
      </c>
      <c r="AA39" s="2">
        <v>808.5</v>
      </c>
      <c r="AB39" s="7">
        <f t="shared" si="11"/>
        <v>8.715814209289535</v>
      </c>
      <c r="AC39" s="7">
        <f t="shared" si="12"/>
        <v>10.105744712764363</v>
      </c>
      <c r="AD39" s="1"/>
      <c r="AE39" s="2">
        <v>8000376</v>
      </c>
      <c r="AF39" s="2">
        <v>8000.4</v>
      </c>
      <c r="AG39" s="2">
        <v>640537</v>
      </c>
      <c r="AH39" s="2">
        <v>108816</v>
      </c>
      <c r="AI39" s="2">
        <v>2549</v>
      </c>
      <c r="AJ39" s="2">
        <v>28661</v>
      </c>
      <c r="AL39" s="7">
        <f t="shared" si="17"/>
        <v>8.396442867185243</v>
      </c>
      <c r="AM39" s="7">
        <f t="shared" si="18"/>
        <v>9.756578940789783</v>
      </c>
    </row>
    <row r="40" spans="1:39" ht="12.75">
      <c r="A40">
        <v>152</v>
      </c>
      <c r="B40" t="s">
        <v>33</v>
      </c>
      <c r="C40" s="2">
        <v>8536.1</v>
      </c>
      <c r="E40" s="4">
        <v>63128048043.29665</v>
      </c>
      <c r="G40" s="4">
        <v>1468.8213038699976</v>
      </c>
      <c r="H40" s="3">
        <f t="shared" si="13"/>
        <v>102.50947198081073</v>
      </c>
      <c r="J40" s="3">
        <f t="shared" si="14"/>
        <v>135.21881738122931</v>
      </c>
      <c r="K40" s="3">
        <f t="shared" si="6"/>
        <v>111.24589731846358</v>
      </c>
      <c r="L40" s="3">
        <f t="shared" si="7"/>
        <v>63.357166512522575</v>
      </c>
      <c r="M40" s="3">
        <f t="shared" si="8"/>
        <v>94.83530105802849</v>
      </c>
      <c r="O40" s="4">
        <v>170451.41666666666</v>
      </c>
      <c r="P40" s="4">
        <f t="shared" si="15"/>
        <v>170451416.66666666</v>
      </c>
      <c r="R40" s="3">
        <f>C40*1000000000/P40</f>
        <v>50079.3725680387</v>
      </c>
      <c r="S40" s="3">
        <f>R40/$S$7^A40</f>
        <v>23464.834318809346</v>
      </c>
      <c r="U40" s="3">
        <f t="shared" si="16"/>
        <v>96.73155219736024</v>
      </c>
      <c r="V40" s="3">
        <f t="shared" si="9"/>
        <v>94.83530105802849</v>
      </c>
      <c r="W40" s="3">
        <f t="shared" si="10"/>
        <v>102.50947198081073</v>
      </c>
      <c r="Y40" s="2">
        <v>8113.8</v>
      </c>
      <c r="Z40" s="2">
        <v>730.5</v>
      </c>
      <c r="AA40" s="2">
        <v>835.2</v>
      </c>
      <c r="AB40" s="7">
        <f t="shared" si="11"/>
        <v>9.003179767803001</v>
      </c>
      <c r="AC40" s="7">
        <f t="shared" si="12"/>
        <v>10.293573911114398</v>
      </c>
      <c r="AD40" s="1"/>
      <c r="AE40" s="2">
        <v>8113877</v>
      </c>
      <c r="AF40" s="2">
        <v>8113.8</v>
      </c>
      <c r="AG40" s="2">
        <v>647748</v>
      </c>
      <c r="AH40" s="2">
        <v>120988</v>
      </c>
      <c r="AI40" s="2">
        <v>2805</v>
      </c>
      <c r="AJ40" s="2">
        <v>42967</v>
      </c>
      <c r="AL40" s="7">
        <f t="shared" si="17"/>
        <v>8.54733193515258</v>
      </c>
      <c r="AM40" s="7">
        <f t="shared" si="18"/>
        <v>10.038456338443385</v>
      </c>
    </row>
    <row r="41" spans="1:39" ht="12.75">
      <c r="A41">
        <v>153</v>
      </c>
      <c r="B41" t="s">
        <v>34</v>
      </c>
      <c r="C41" s="2">
        <v>8665.8</v>
      </c>
      <c r="E41" s="4">
        <v>63850028414.05702</v>
      </c>
      <c r="G41" s="4">
        <v>1482.2647774791023</v>
      </c>
      <c r="H41" s="3">
        <f t="shared" si="13"/>
        <v>103.44769596872973</v>
      </c>
      <c r="J41" s="3">
        <f t="shared" si="14"/>
        <v>135.72116121552367</v>
      </c>
      <c r="K41" s="3">
        <f t="shared" si="6"/>
        <v>111.65918070379979</v>
      </c>
      <c r="L41" s="3">
        <f t="shared" si="7"/>
        <v>63.27616036175955</v>
      </c>
      <c r="M41" s="3">
        <f t="shared" si="8"/>
        <v>94.71404811825815</v>
      </c>
      <c r="O41" s="4">
        <v>170848.83333333334</v>
      </c>
      <c r="P41" s="4">
        <f t="shared" si="15"/>
        <v>170848833.33333334</v>
      </c>
      <c r="R41" s="3">
        <f>C41*1000000000/P41</f>
        <v>50722.032049774985</v>
      </c>
      <c r="S41" s="3">
        <f>R41/$S$7^A41</f>
        <v>23647.71569231733</v>
      </c>
      <c r="U41" s="3">
        <f t="shared" si="16"/>
        <v>97.48546330054806</v>
      </c>
      <c r="V41" s="3">
        <f t="shared" si="9"/>
        <v>94.71404811825815</v>
      </c>
      <c r="W41" s="3">
        <f t="shared" si="10"/>
        <v>103.44769596872973</v>
      </c>
      <c r="Y41" s="2">
        <v>8250.4</v>
      </c>
      <c r="Z41" s="2">
        <v>746.1</v>
      </c>
      <c r="AA41" s="2">
        <v>861.2</v>
      </c>
      <c r="AB41" s="7">
        <f t="shared" si="11"/>
        <v>9.043197905556095</v>
      </c>
      <c r="AC41" s="7">
        <f t="shared" si="12"/>
        <v>10.438281780277322</v>
      </c>
      <c r="AD41" s="1"/>
      <c r="AE41" s="2">
        <v>8250473</v>
      </c>
      <c r="AF41" s="2">
        <v>8250.4</v>
      </c>
      <c r="AG41" s="2">
        <v>663072</v>
      </c>
      <c r="AH41" s="2">
        <v>124445</v>
      </c>
      <c r="AI41" s="2">
        <v>2854</v>
      </c>
      <c r="AJ41" s="2">
        <v>83554</v>
      </c>
      <c r="AL41" s="7">
        <f t="shared" si="17"/>
        <v>9.084085239718984</v>
      </c>
      <c r="AM41" s="7">
        <f t="shared" si="18"/>
        <v>10.592423004111401</v>
      </c>
    </row>
    <row r="42" spans="1:39" ht="12.75">
      <c r="A42">
        <v>154</v>
      </c>
      <c r="B42" t="s">
        <v>35</v>
      </c>
      <c r="C42" s="2">
        <v>8773.7</v>
      </c>
      <c r="E42" s="4">
        <v>64105482631.448746</v>
      </c>
      <c r="G42" s="4">
        <v>1484.054019949407</v>
      </c>
      <c r="H42" s="3">
        <f t="shared" si="13"/>
        <v>103.57256772841438</v>
      </c>
      <c r="J42" s="3">
        <f t="shared" si="14"/>
        <v>136.86348873529604</v>
      </c>
      <c r="K42" s="3">
        <f t="shared" si="6"/>
        <v>112.59898518094124</v>
      </c>
      <c r="L42" s="3">
        <f t="shared" si="7"/>
        <v>63.49128191335526</v>
      </c>
      <c r="M42" s="3">
        <f t="shared" si="8"/>
        <v>95.0360498464386</v>
      </c>
      <c r="O42" s="4">
        <v>171337.91666666666</v>
      </c>
      <c r="P42" s="4">
        <f t="shared" si="15"/>
        <v>171337916.66666666</v>
      </c>
      <c r="R42" s="3">
        <f>C42*1000000000/P42</f>
        <v>51206.99592180171</v>
      </c>
      <c r="S42" s="3">
        <f>R42/$S$7^A42</f>
        <v>23755.041202370623</v>
      </c>
      <c r="U42" s="3">
        <f t="shared" si="16"/>
        <v>97.92790252840598</v>
      </c>
      <c r="V42" s="3">
        <f t="shared" si="9"/>
        <v>95.0360498464386</v>
      </c>
      <c r="W42" s="3">
        <f t="shared" si="10"/>
        <v>103.57256772841438</v>
      </c>
      <c r="Y42" s="2">
        <v>8381.9</v>
      </c>
      <c r="Z42" s="2">
        <v>780.8</v>
      </c>
      <c r="AA42" s="2">
        <v>895.5</v>
      </c>
      <c r="AB42" s="7">
        <f t="shared" si="11"/>
        <v>9.315310371156897</v>
      </c>
      <c r="AC42" s="7">
        <f t="shared" si="12"/>
        <v>10.683735191305074</v>
      </c>
      <c r="AD42" s="1"/>
      <c r="AE42" s="2">
        <v>8381816</v>
      </c>
      <c r="AF42" s="2">
        <v>8381.9</v>
      </c>
      <c r="AG42" s="2">
        <v>689032</v>
      </c>
      <c r="AH42" s="2">
        <v>138363</v>
      </c>
      <c r="AI42" s="2">
        <v>2892</v>
      </c>
      <c r="AJ42" s="2">
        <v>60891</v>
      </c>
      <c r="AL42" s="7">
        <f t="shared" si="17"/>
        <v>8.981526199095757</v>
      </c>
      <c r="AM42" s="7">
        <f t="shared" si="18"/>
        <v>10.632278255690652</v>
      </c>
    </row>
    <row r="43" spans="1:39" ht="12.75">
      <c r="A43">
        <v>155</v>
      </c>
      <c r="B43" t="s">
        <v>36</v>
      </c>
      <c r="C43" s="2">
        <v>8838.4</v>
      </c>
      <c r="E43" s="4">
        <v>64226725940.27848</v>
      </c>
      <c r="G43" s="4">
        <v>1482.415531875422</v>
      </c>
      <c r="H43" s="3">
        <f t="shared" si="13"/>
        <v>103.45821716250924</v>
      </c>
      <c r="J43" s="3">
        <f t="shared" si="14"/>
        <v>137.61249496383215</v>
      </c>
      <c r="K43" s="3">
        <f t="shared" si="6"/>
        <v>113.21520022855327</v>
      </c>
      <c r="L43" s="3">
        <f t="shared" si="7"/>
        <v>63.52114188706369</v>
      </c>
      <c r="M43" s="3">
        <f t="shared" si="8"/>
        <v>95.08074533634286</v>
      </c>
      <c r="O43" s="4">
        <v>171864.33333333334</v>
      </c>
      <c r="P43" s="4">
        <f t="shared" si="15"/>
        <v>171864333.33333334</v>
      </c>
      <c r="R43" s="3">
        <f>C43*1000000000/P43</f>
        <v>51426.60974838681</v>
      </c>
      <c r="S43" s="3">
        <f>R43/$S$7^A43</f>
        <v>23738.229406105107</v>
      </c>
      <c r="U43" s="3">
        <f t="shared" si="16"/>
        <v>97.858597494077</v>
      </c>
      <c r="V43" s="3">
        <f t="shared" si="9"/>
        <v>95.08074533634286</v>
      </c>
      <c r="W43" s="3">
        <f t="shared" si="10"/>
        <v>103.45821716250924</v>
      </c>
      <c r="Y43" s="2">
        <v>8471.2</v>
      </c>
      <c r="Z43" s="2">
        <v>772.8</v>
      </c>
      <c r="AA43" s="2">
        <v>881.9</v>
      </c>
      <c r="AB43" s="7">
        <f t="shared" si="11"/>
        <v>9.122674473510244</v>
      </c>
      <c r="AC43" s="7">
        <f t="shared" si="12"/>
        <v>10.410567570119934</v>
      </c>
      <c r="AD43" s="1"/>
      <c r="AE43" s="2">
        <v>8471180</v>
      </c>
      <c r="AF43" s="2">
        <v>8471.2</v>
      </c>
      <c r="AG43" s="2">
        <v>683209</v>
      </c>
      <c r="AH43" s="2">
        <v>185109</v>
      </c>
      <c r="AI43" s="2">
        <v>2943</v>
      </c>
      <c r="AJ43" s="2">
        <v>73963</v>
      </c>
      <c r="AL43" s="7">
        <f t="shared" si="17"/>
        <v>8.972953000644539</v>
      </c>
      <c r="AM43" s="7">
        <f t="shared" si="18"/>
        <v>11.158114926137799</v>
      </c>
    </row>
    <row r="44" spans="1:39" ht="12.75">
      <c r="A44">
        <v>156</v>
      </c>
      <c r="B44" t="s">
        <v>37</v>
      </c>
      <c r="C44" s="2">
        <v>8936.2</v>
      </c>
      <c r="E44" s="4">
        <v>64456037572.25986</v>
      </c>
      <c r="G44" s="4">
        <v>1484.276130402776</v>
      </c>
      <c r="H44" s="3">
        <f t="shared" si="13"/>
        <v>103.58806888245968</v>
      </c>
      <c r="J44" s="3">
        <f t="shared" si="14"/>
        <v>138.6402319562675</v>
      </c>
      <c r="K44" s="3">
        <f t="shared" si="6"/>
        <v>114.06072991255067</v>
      </c>
      <c r="L44" s="3">
        <f t="shared" si="7"/>
        <v>63.67715364600755</v>
      </c>
      <c r="M44" s="3">
        <f t="shared" si="8"/>
        <v>95.31426938646132</v>
      </c>
      <c r="O44" s="4">
        <v>172273</v>
      </c>
      <c r="P44" s="4">
        <f t="shared" si="15"/>
        <v>172273000</v>
      </c>
      <c r="R44" s="3">
        <f>C44*1000000000/P44</f>
        <v>51872.31893564285</v>
      </c>
      <c r="S44" s="3">
        <f>R44/$S$7^A44</f>
        <v>23824.842011816283</v>
      </c>
      <c r="U44" s="3">
        <f t="shared" si="16"/>
        <v>98.21564973985332</v>
      </c>
      <c r="V44" s="3">
        <f t="shared" si="9"/>
        <v>95.31426938646132</v>
      </c>
      <c r="W44" s="3">
        <f t="shared" si="10"/>
        <v>103.58806888245968</v>
      </c>
      <c r="Y44" s="2">
        <v>8586.7</v>
      </c>
      <c r="Z44" s="2">
        <v>703.1</v>
      </c>
      <c r="AA44" s="2">
        <v>811.9</v>
      </c>
      <c r="AB44" s="7">
        <f t="shared" si="11"/>
        <v>8.188244610851665</v>
      </c>
      <c r="AC44" s="7">
        <f t="shared" si="12"/>
        <v>9.455320437420662</v>
      </c>
      <c r="AD44" s="1"/>
      <c r="AE44" s="2">
        <v>8586689</v>
      </c>
      <c r="AF44" s="2">
        <v>8586.7</v>
      </c>
      <c r="AG44" s="2">
        <v>679245</v>
      </c>
      <c r="AH44" s="2">
        <v>174376</v>
      </c>
      <c r="AI44" s="2">
        <v>2743</v>
      </c>
      <c r="AJ44" s="2">
        <v>104044</v>
      </c>
      <c r="AL44" s="7">
        <f t="shared" si="17"/>
        <v>9.154075569756865</v>
      </c>
      <c r="AM44" s="7">
        <f t="shared" si="18"/>
        <v>11.184846685375469</v>
      </c>
    </row>
    <row r="45" spans="1:39" ht="12.75">
      <c r="A45">
        <v>157</v>
      </c>
      <c r="B45" t="s">
        <v>38</v>
      </c>
      <c r="C45" s="2">
        <v>8995.3</v>
      </c>
      <c r="E45" s="4">
        <v>64461256333.64836</v>
      </c>
      <c r="G45" s="4">
        <v>1480.551666172662</v>
      </c>
      <c r="H45" s="3">
        <f t="shared" si="13"/>
        <v>103.3281374254237</v>
      </c>
      <c r="J45" s="3">
        <f t="shared" si="14"/>
        <v>139.5458374785741</v>
      </c>
      <c r="K45" s="3">
        <f t="shared" si="6"/>
        <v>114.80578079301738</v>
      </c>
      <c r="L45" s="3">
        <f t="shared" si="7"/>
        <v>63.774225145109554</v>
      </c>
      <c r="M45" s="3">
        <f t="shared" si="8"/>
        <v>95.4595695213667</v>
      </c>
      <c r="O45" s="4">
        <v>172732</v>
      </c>
      <c r="P45" s="4">
        <f t="shared" si="15"/>
        <v>172732000</v>
      </c>
      <c r="R45" s="3">
        <f>C45*1000000000/P45</f>
        <v>52076.627376513905</v>
      </c>
      <c r="S45" s="3">
        <f>R45/$S$7^A45</f>
        <v>23799.682019305685</v>
      </c>
      <c r="U45" s="3">
        <f t="shared" si="16"/>
        <v>98.11193005891471</v>
      </c>
      <c r="V45" s="3">
        <f t="shared" si="9"/>
        <v>95.4595695213667</v>
      </c>
      <c r="W45" s="3">
        <f t="shared" si="10"/>
        <v>103.3281374254237</v>
      </c>
      <c r="Y45" s="2">
        <v>8657.9</v>
      </c>
      <c r="Z45" s="2">
        <v>687.7</v>
      </c>
      <c r="AA45" s="2">
        <v>794</v>
      </c>
      <c r="AB45" s="7">
        <f t="shared" si="11"/>
        <v>7.943034685085299</v>
      </c>
      <c r="AC45" s="7">
        <f t="shared" si="12"/>
        <v>9.170815093729427</v>
      </c>
      <c r="AD45" s="1"/>
      <c r="AE45" s="2">
        <v>8657906</v>
      </c>
      <c r="AF45" s="2">
        <v>8657.9</v>
      </c>
      <c r="AG45" s="2">
        <v>717144</v>
      </c>
      <c r="AH45" s="2">
        <v>166934</v>
      </c>
      <c r="AI45" s="2">
        <v>2839</v>
      </c>
      <c r="AJ45" s="2">
        <v>49005</v>
      </c>
      <c r="AL45" s="7">
        <f t="shared" si="17"/>
        <v>8.881916712886465</v>
      </c>
      <c r="AM45" s="7">
        <f t="shared" si="18"/>
        <v>10.810027274493393</v>
      </c>
    </row>
    <row r="46" spans="1:39" ht="12.75">
      <c r="A46">
        <v>158</v>
      </c>
      <c r="B46" t="s">
        <v>39</v>
      </c>
      <c r="C46" s="2">
        <v>9098.9</v>
      </c>
      <c r="E46" s="4">
        <v>65041009464.687935</v>
      </c>
      <c r="G46" s="4">
        <v>1489.4310963907262</v>
      </c>
      <c r="H46" s="3">
        <f t="shared" si="13"/>
        <v>103.94783547905759</v>
      </c>
      <c r="J46" s="3">
        <f t="shared" si="14"/>
        <v>139.89481520793393</v>
      </c>
      <c r="K46" s="3">
        <f t="shared" si="6"/>
        <v>115.09288832286168</v>
      </c>
      <c r="L46" s="3">
        <f t="shared" si="7"/>
        <v>63.61563424120551</v>
      </c>
      <c r="M46" s="3">
        <f t="shared" si="8"/>
        <v>95.2221849136786</v>
      </c>
      <c r="O46" s="4">
        <v>173258.66666666666</v>
      </c>
      <c r="P46" s="4">
        <f t="shared" si="15"/>
        <v>173258666.66666666</v>
      </c>
      <c r="R46" s="3">
        <f>C46*1000000000/P46</f>
        <v>52516.27624207351</v>
      </c>
      <c r="S46" s="3">
        <f>R46/$S$7^A46</f>
        <v>23881.20114501847</v>
      </c>
      <c r="U46" s="3">
        <f t="shared" si="16"/>
        <v>98.44798491687075</v>
      </c>
      <c r="V46" s="3">
        <f t="shared" si="9"/>
        <v>95.2221849136786</v>
      </c>
      <c r="W46" s="3">
        <f t="shared" si="10"/>
        <v>103.94783547905759</v>
      </c>
      <c r="Y46" s="2">
        <v>8789.5</v>
      </c>
      <c r="Z46" s="2">
        <v>710.9</v>
      </c>
      <c r="AA46" s="2">
        <v>807.1</v>
      </c>
      <c r="AB46" s="7">
        <f t="shared" si="11"/>
        <v>8.088059616587975</v>
      </c>
      <c r="AC46" s="7">
        <f t="shared" si="12"/>
        <v>9.182547357642642</v>
      </c>
      <c r="AD46" s="1"/>
      <c r="AE46" s="2">
        <v>8789535</v>
      </c>
      <c r="AF46" s="2">
        <v>8789.5</v>
      </c>
      <c r="AG46" s="2">
        <v>725816</v>
      </c>
      <c r="AH46" s="2">
        <v>181901</v>
      </c>
      <c r="AI46" s="2">
        <v>2945</v>
      </c>
      <c r="AJ46" s="2">
        <v>57209</v>
      </c>
      <c r="AL46" s="7">
        <f t="shared" si="17"/>
        <v>8.942111272098012</v>
      </c>
      <c r="AM46" s="7">
        <f t="shared" si="18"/>
        <v>11.011629170371357</v>
      </c>
    </row>
    <row r="47" spans="1:39" ht="12.75">
      <c r="A47">
        <v>159</v>
      </c>
      <c r="B47" t="s">
        <v>40</v>
      </c>
      <c r="C47" s="2">
        <v>9237.1</v>
      </c>
      <c r="E47" s="4">
        <v>65561452279.78163</v>
      </c>
      <c r="G47" s="4">
        <v>1496.5848450617202</v>
      </c>
      <c r="H47" s="3">
        <f t="shared" si="13"/>
        <v>104.44709770858466</v>
      </c>
      <c r="J47" s="3">
        <f t="shared" si="14"/>
        <v>140.89224199276336</v>
      </c>
      <c r="K47" s="3">
        <f t="shared" si="6"/>
        <v>115.91348149056398</v>
      </c>
      <c r="L47" s="3">
        <f t="shared" si="7"/>
        <v>63.75045088731596</v>
      </c>
      <c r="M47" s="3">
        <f t="shared" si="8"/>
        <v>95.42398335141321</v>
      </c>
      <c r="O47" s="4">
        <v>173822.66666666666</v>
      </c>
      <c r="P47" s="4">
        <f t="shared" si="15"/>
        <v>173822666.66666666</v>
      </c>
      <c r="R47" s="3">
        <f>C47*1000000000/P47</f>
        <v>53140.94057545238</v>
      </c>
      <c r="S47" s="3">
        <f>R47/$S$7^A47</f>
        <v>24045.035229371664</v>
      </c>
      <c r="U47" s="3">
        <f t="shared" si="16"/>
        <v>99.1233753784865</v>
      </c>
      <c r="V47" s="3">
        <f t="shared" si="9"/>
        <v>95.42398335141321</v>
      </c>
      <c r="W47" s="3">
        <f t="shared" si="10"/>
        <v>104.44709770858466</v>
      </c>
      <c r="Y47" s="2">
        <v>8953.8</v>
      </c>
      <c r="Z47" s="2">
        <v>692.9</v>
      </c>
      <c r="AA47" s="2">
        <v>793.5</v>
      </c>
      <c r="AB47" s="7">
        <f t="shared" si="11"/>
        <v>7.738613772923228</v>
      </c>
      <c r="AC47" s="7">
        <f t="shared" si="12"/>
        <v>8.862159083294245</v>
      </c>
      <c r="AD47" s="1"/>
      <c r="AE47" s="2">
        <v>8953806</v>
      </c>
      <c r="AF47" s="2">
        <v>8953.8</v>
      </c>
      <c r="AG47" s="2">
        <v>750854</v>
      </c>
      <c r="AH47" s="2">
        <v>154932</v>
      </c>
      <c r="AI47" s="2">
        <v>3044</v>
      </c>
      <c r="AJ47" s="2">
        <v>53477</v>
      </c>
      <c r="AL47" s="7">
        <f t="shared" si="17"/>
        <v>9.017115179846424</v>
      </c>
      <c r="AM47" s="7">
        <f t="shared" si="18"/>
        <v>10.74746314583988</v>
      </c>
    </row>
    <row r="48" spans="1:39" ht="12.75">
      <c r="A48">
        <v>160</v>
      </c>
      <c r="B48" t="s">
        <v>41</v>
      </c>
      <c r="C48" s="2">
        <v>9315.5</v>
      </c>
      <c r="E48" s="4">
        <v>65640809468.5341</v>
      </c>
      <c r="G48" s="4">
        <v>1492.37249106377</v>
      </c>
      <c r="H48" s="3">
        <f t="shared" si="13"/>
        <v>104.15311628076331</v>
      </c>
      <c r="J48" s="3">
        <f t="shared" si="14"/>
        <v>141.91628767871188</v>
      </c>
      <c r="K48" s="3">
        <f t="shared" si="6"/>
        <v>116.75597429914448</v>
      </c>
      <c r="L48" s="3">
        <f t="shared" si="7"/>
        <v>63.89433597771558</v>
      </c>
      <c r="M48" s="3">
        <f t="shared" si="8"/>
        <v>95.63935576493667</v>
      </c>
      <c r="O48" s="4">
        <v>174535.25</v>
      </c>
      <c r="P48" s="4">
        <f t="shared" si="15"/>
        <v>174535250</v>
      </c>
      <c r="R48" s="3">
        <f>C48*1000000000/P48</f>
        <v>53373.1724680258</v>
      </c>
      <c r="S48" s="3">
        <f>R48/$S$7^A48</f>
        <v>24029.964915578552</v>
      </c>
      <c r="U48" s="3">
        <f t="shared" si="16"/>
        <v>99.06124944034849</v>
      </c>
      <c r="V48" s="3">
        <f t="shared" si="9"/>
        <v>95.63935576493667</v>
      </c>
      <c r="W48" s="3">
        <f t="shared" si="10"/>
        <v>104.15311628076331</v>
      </c>
      <c r="Y48" s="2">
        <v>9066.6</v>
      </c>
      <c r="Z48" s="2">
        <v>730.3</v>
      </c>
      <c r="AA48" s="2">
        <v>844.2</v>
      </c>
      <c r="AB48" s="7">
        <f t="shared" si="11"/>
        <v>8.0548386385194</v>
      </c>
      <c r="AC48" s="7">
        <f t="shared" si="12"/>
        <v>9.311097875719675</v>
      </c>
      <c r="AD48" s="1"/>
      <c r="AE48" s="2">
        <v>9066707</v>
      </c>
      <c r="AF48" s="2">
        <v>9066.6</v>
      </c>
      <c r="AG48" s="2">
        <v>763445</v>
      </c>
      <c r="AH48" s="2">
        <v>152803</v>
      </c>
      <c r="AI48" s="2">
        <v>3238</v>
      </c>
      <c r="AJ48" s="2">
        <v>72386</v>
      </c>
      <c r="AL48" s="7">
        <f t="shared" si="17"/>
        <v>9.254396331545731</v>
      </c>
      <c r="AM48" s="7">
        <f t="shared" si="18"/>
        <v>10.939716040233792</v>
      </c>
    </row>
    <row r="49" spans="1:39" ht="12.75">
      <c r="A49">
        <v>161</v>
      </c>
      <c r="B49" t="s">
        <v>42</v>
      </c>
      <c r="C49" s="2">
        <v>9392.6</v>
      </c>
      <c r="E49" s="4">
        <v>65976534519.4903</v>
      </c>
      <c r="G49" s="4">
        <v>1495.8847875850045</v>
      </c>
      <c r="H49" s="3">
        <f t="shared" si="13"/>
        <v>104.39824049082425</v>
      </c>
      <c r="J49" s="3">
        <f t="shared" si="14"/>
        <v>142.36273651543954</v>
      </c>
      <c r="K49" s="3">
        <f t="shared" si="6"/>
        <v>117.12327230108252</v>
      </c>
      <c r="L49" s="3">
        <f t="shared" si="7"/>
        <v>63.77645636049323</v>
      </c>
      <c r="M49" s="3">
        <f t="shared" si="8"/>
        <v>95.46290928534738</v>
      </c>
      <c r="O49" s="4">
        <v>175025.16666666666</v>
      </c>
      <c r="P49" s="4">
        <f t="shared" si="15"/>
        <v>175025166.66666666</v>
      </c>
      <c r="R49" s="3">
        <f>C49*1000000000/P49</f>
        <v>53664.28256507874</v>
      </c>
      <c r="S49" s="3">
        <f>R49/$S$7^A49</f>
        <v>24040.825983685292</v>
      </c>
      <c r="U49" s="3">
        <f t="shared" si="16"/>
        <v>99.10602316268601</v>
      </c>
      <c r="V49" s="3">
        <f t="shared" si="9"/>
        <v>95.46290928534738</v>
      </c>
      <c r="W49" s="3">
        <f t="shared" si="10"/>
        <v>104.39824049082425</v>
      </c>
      <c r="Y49" s="2">
        <v>9174.1</v>
      </c>
      <c r="Z49" s="2">
        <v>732.7</v>
      </c>
      <c r="AA49" s="2">
        <v>849.3</v>
      </c>
      <c r="AB49" s="7">
        <f t="shared" si="11"/>
        <v>7.986614490794737</v>
      </c>
      <c r="AC49" s="7">
        <f t="shared" si="12"/>
        <v>9.257583850186938</v>
      </c>
      <c r="AD49" s="1"/>
      <c r="AE49" s="2">
        <v>9174105</v>
      </c>
      <c r="AF49" s="2">
        <v>9174.1</v>
      </c>
      <c r="AG49" s="2">
        <v>812588</v>
      </c>
      <c r="AH49" s="2">
        <v>98638</v>
      </c>
      <c r="AI49" s="2">
        <v>3302</v>
      </c>
      <c r="AJ49" s="2">
        <v>36723</v>
      </c>
      <c r="AL49" s="7">
        <f t="shared" si="17"/>
        <v>9.293691319207705</v>
      </c>
      <c r="AM49" s="7">
        <f t="shared" si="18"/>
        <v>10.36886976985766</v>
      </c>
    </row>
    <row r="50" spans="1:39" ht="12.75">
      <c r="A50">
        <v>162</v>
      </c>
      <c r="B50" t="s">
        <v>43</v>
      </c>
      <c r="C50" s="2">
        <v>9502.2</v>
      </c>
      <c r="E50" s="4">
        <v>66008761570.13177</v>
      </c>
      <c r="G50" s="4">
        <v>1492.0403665795855</v>
      </c>
      <c r="H50" s="3">
        <f t="shared" si="13"/>
        <v>104.12993721506216</v>
      </c>
      <c r="J50" s="3">
        <f t="shared" si="14"/>
        <v>143.95361727706828</v>
      </c>
      <c r="K50" s="3">
        <f t="shared" si="6"/>
        <v>118.43210609568008</v>
      </c>
      <c r="L50" s="3">
        <f t="shared" si="7"/>
        <v>64.16830650524284</v>
      </c>
      <c r="M50" s="3">
        <f t="shared" si="8"/>
        <v>96.04944477126777</v>
      </c>
      <c r="O50" s="4">
        <v>175571.41666666666</v>
      </c>
      <c r="P50" s="4">
        <f t="shared" si="15"/>
        <v>175571416.66666666</v>
      </c>
      <c r="R50" s="3">
        <f>C50*1000000000/P50</f>
        <v>54121.565915484534</v>
      </c>
      <c r="S50" s="3">
        <f>R50/$S$7^A50</f>
        <v>24125.057055872567</v>
      </c>
      <c r="U50" s="3">
        <f t="shared" si="16"/>
        <v>99.45325776256519</v>
      </c>
      <c r="V50" s="3">
        <f t="shared" si="9"/>
        <v>96.04944477126777</v>
      </c>
      <c r="W50" s="3">
        <f t="shared" si="10"/>
        <v>104.12993721506216</v>
      </c>
      <c r="Y50" s="2">
        <v>9313.5</v>
      </c>
      <c r="Z50" s="2">
        <v>723.8</v>
      </c>
      <c r="AA50" s="2">
        <v>842.3</v>
      </c>
      <c r="AB50" s="7">
        <f t="shared" si="11"/>
        <v>7.77151446824502</v>
      </c>
      <c r="AC50" s="7">
        <f t="shared" si="12"/>
        <v>9.043861061899392</v>
      </c>
      <c r="AD50" s="1"/>
      <c r="AE50" s="2">
        <v>9313513</v>
      </c>
      <c r="AF50" s="2">
        <v>9313.5</v>
      </c>
      <c r="AG50" s="2">
        <v>801765</v>
      </c>
      <c r="AH50" s="2">
        <v>136842</v>
      </c>
      <c r="AI50" s="2">
        <v>3350</v>
      </c>
      <c r="AJ50" s="2">
        <v>56981</v>
      </c>
      <c r="AL50" s="7">
        <f t="shared" si="17"/>
        <v>9.256399813904807</v>
      </c>
      <c r="AM50" s="7">
        <f t="shared" si="18"/>
        <v>10.725684282611727</v>
      </c>
    </row>
    <row r="51" spans="1:39" ht="12.75">
      <c r="A51">
        <v>163</v>
      </c>
      <c r="B51" t="s">
        <v>44</v>
      </c>
      <c r="C51" s="2">
        <v>9671.1</v>
      </c>
      <c r="E51" s="4">
        <v>66684027588.3604</v>
      </c>
      <c r="G51" s="4">
        <v>1502.6706162900218</v>
      </c>
      <c r="H51" s="3">
        <f t="shared" si="13"/>
        <v>104.87182547741914</v>
      </c>
      <c r="J51" s="3">
        <f t="shared" si="14"/>
        <v>145.0287325129725</v>
      </c>
      <c r="K51" s="3">
        <f t="shared" si="6"/>
        <v>119.31661434279573</v>
      </c>
      <c r="L51" s="3">
        <f t="shared" si="7"/>
        <v>64.3259168683985</v>
      </c>
      <c r="M51" s="3">
        <f t="shared" si="8"/>
        <v>96.28536167005738</v>
      </c>
      <c r="O51" s="4">
        <v>176122.33333333334</v>
      </c>
      <c r="P51" s="4">
        <f t="shared" si="15"/>
        <v>176122333.33333334</v>
      </c>
      <c r="R51" s="3">
        <f>C51*1000000000/P51</f>
        <v>54911.26432952852</v>
      </c>
      <c r="S51" s="3">
        <f>R51/$S$7^A51</f>
        <v>24355.294038606855</v>
      </c>
      <c r="U51" s="3">
        <f t="shared" si="16"/>
        <v>100.40238786979427</v>
      </c>
      <c r="V51" s="3">
        <f t="shared" si="9"/>
        <v>96.28536167005738</v>
      </c>
      <c r="W51" s="3">
        <f t="shared" si="10"/>
        <v>104.87182547741914</v>
      </c>
      <c r="Y51" s="2">
        <v>9519.5</v>
      </c>
      <c r="Z51" s="2">
        <v>732.3</v>
      </c>
      <c r="AA51" s="2">
        <v>869.3</v>
      </c>
      <c r="AB51" s="7">
        <f t="shared" si="11"/>
        <v>7.692630915489258</v>
      </c>
      <c r="AC51" s="7">
        <f t="shared" si="12"/>
        <v>9.131782131414464</v>
      </c>
      <c r="AD51" s="1"/>
      <c r="AE51" s="2">
        <v>9519411</v>
      </c>
      <c r="AF51" s="2">
        <v>9519.5</v>
      </c>
      <c r="AG51" s="2">
        <v>804233</v>
      </c>
      <c r="AH51" s="2">
        <v>129997</v>
      </c>
      <c r="AI51" s="2">
        <v>3418</v>
      </c>
      <c r="AJ51" s="2">
        <v>98306</v>
      </c>
      <c r="AL51" s="7">
        <f t="shared" si="17"/>
        <v>9.516943852933759</v>
      </c>
      <c r="AM51" s="7">
        <f t="shared" si="18"/>
        <v>10.882543048094046</v>
      </c>
    </row>
    <row r="52" spans="1:39" ht="12.75">
      <c r="A52">
        <v>164</v>
      </c>
      <c r="B52" t="s">
        <v>45</v>
      </c>
      <c r="C52" s="2">
        <v>9695.6</v>
      </c>
      <c r="E52" s="4">
        <v>67049295138.93963</v>
      </c>
      <c r="G52" s="4">
        <v>1486.9619891124353</v>
      </c>
      <c r="H52" s="3">
        <f t="shared" si="13"/>
        <v>103.77551575391833</v>
      </c>
      <c r="J52" s="3">
        <f t="shared" si="14"/>
        <v>144.6040555670088</v>
      </c>
      <c r="K52" s="3">
        <f t="shared" si="6"/>
        <v>118.96722829698373</v>
      </c>
      <c r="L52" s="3">
        <f t="shared" si="7"/>
        <v>63.81846370956312</v>
      </c>
      <c r="M52" s="3">
        <f t="shared" si="8"/>
        <v>95.52578740656048</v>
      </c>
      <c r="O52" s="4">
        <v>178980.5</v>
      </c>
      <c r="P52" s="4">
        <f t="shared" si="15"/>
        <v>178980500</v>
      </c>
      <c r="R52" s="3">
        <f>C52*1000000000/P52</f>
        <v>54171.264467358174</v>
      </c>
      <c r="S52" s="3">
        <f>R52/$S$7^A52</f>
        <v>23907.53746121061</v>
      </c>
      <c r="U52" s="3">
        <f t="shared" si="16"/>
        <v>98.55655388052988</v>
      </c>
      <c r="V52" s="3">
        <f t="shared" si="9"/>
        <v>95.52578740656048</v>
      </c>
      <c r="W52" s="3">
        <f t="shared" si="10"/>
        <v>103.77551575391833</v>
      </c>
      <c r="Y52" s="2">
        <v>9629.4</v>
      </c>
      <c r="Z52" s="2">
        <v>701.5</v>
      </c>
      <c r="AA52" s="2">
        <v>832.6</v>
      </c>
      <c r="AB52" s="7">
        <f t="shared" si="11"/>
        <v>7.284981411095188</v>
      </c>
      <c r="AC52" s="7">
        <f t="shared" si="12"/>
        <v>8.646436953496583</v>
      </c>
      <c r="AD52" s="1"/>
      <c r="AE52" s="2">
        <v>9629427</v>
      </c>
      <c r="AF52" s="2">
        <v>9629.4</v>
      </c>
      <c r="AG52" s="2">
        <v>847885</v>
      </c>
      <c r="AH52" s="2">
        <v>125727</v>
      </c>
      <c r="AI52" s="2">
        <v>3630</v>
      </c>
      <c r="AJ52" s="2">
        <v>39269</v>
      </c>
      <c r="AL52" s="7">
        <f t="shared" si="17"/>
        <v>9.250643885664225</v>
      </c>
      <c r="AM52" s="7">
        <f t="shared" si="18"/>
        <v>10.556297898099233</v>
      </c>
    </row>
    <row r="53" spans="1:39" ht="12.75">
      <c r="A53">
        <v>165</v>
      </c>
      <c r="B53" t="s">
        <v>46</v>
      </c>
      <c r="C53" s="2">
        <v>9847.9</v>
      </c>
      <c r="E53" s="4">
        <v>66933969893.148026</v>
      </c>
      <c r="G53" s="4">
        <v>1479.5796127259416</v>
      </c>
      <c r="H53" s="3">
        <f t="shared" si="13"/>
        <v>103.26029752869978</v>
      </c>
      <c r="J53" s="3">
        <f t="shared" si="14"/>
        <v>147.1285808345296</v>
      </c>
      <c r="K53" s="3">
        <f t="shared" si="6"/>
        <v>121.04418092922495</v>
      </c>
      <c r="L53" s="3">
        <f t="shared" si="7"/>
        <v>64.60957080463469</v>
      </c>
      <c r="M53" s="3">
        <f t="shared" si="8"/>
        <v>96.70994515318928</v>
      </c>
      <c r="O53" s="4">
        <v>179569</v>
      </c>
      <c r="P53" s="4">
        <f t="shared" si="15"/>
        <v>179569000</v>
      </c>
      <c r="R53" s="3">
        <f>C53*1000000000/P53</f>
        <v>54841.87136977986</v>
      </c>
      <c r="S53" s="3">
        <f>R53/$S$7^A53</f>
        <v>24083.0826425866</v>
      </c>
      <c r="U53" s="3">
        <f t="shared" si="16"/>
        <v>99.28022222800485</v>
      </c>
      <c r="V53" s="3">
        <f t="shared" si="9"/>
        <v>96.70994515318928</v>
      </c>
      <c r="W53" s="3">
        <f t="shared" si="10"/>
        <v>103.26029752869978</v>
      </c>
      <c r="Y53" s="2">
        <v>9822.8</v>
      </c>
      <c r="Z53" s="2">
        <v>694.5</v>
      </c>
      <c r="AA53" s="2">
        <v>833</v>
      </c>
      <c r="AB53" s="7">
        <f t="shared" si="11"/>
        <v>7.070285458321457</v>
      </c>
      <c r="AC53" s="7">
        <f t="shared" si="12"/>
        <v>8.480270391334448</v>
      </c>
      <c r="AD53" s="1"/>
      <c r="AE53" s="2">
        <v>9822841</v>
      </c>
      <c r="AF53" s="2">
        <v>9822.8</v>
      </c>
      <c r="AG53" s="2">
        <v>861271</v>
      </c>
      <c r="AH53" s="2">
        <v>132495</v>
      </c>
      <c r="AI53" s="2">
        <v>3632</v>
      </c>
      <c r="AJ53" s="2">
        <v>88396</v>
      </c>
      <c r="AL53" s="7">
        <f t="shared" si="17"/>
        <v>9.704921417337408</v>
      </c>
      <c r="AM53" s="7">
        <f t="shared" si="18"/>
        <v>11.05376743856487</v>
      </c>
    </row>
    <row r="54" spans="1:39" ht="12.75">
      <c r="A54">
        <v>166</v>
      </c>
      <c r="B54" t="s">
        <v>47</v>
      </c>
      <c r="C54" s="2">
        <v>9836.6</v>
      </c>
      <c r="E54" s="4">
        <v>67112339154.47765</v>
      </c>
      <c r="G54" s="4">
        <v>1478.5478563225593</v>
      </c>
      <c r="H54" s="3">
        <f t="shared" si="13"/>
        <v>103.18829094502287</v>
      </c>
      <c r="J54" s="3">
        <f t="shared" si="14"/>
        <v>146.56917228526842</v>
      </c>
      <c r="K54" s="3">
        <f t="shared" si="6"/>
        <v>120.5839498220801</v>
      </c>
      <c r="L54" s="3">
        <f t="shared" si="7"/>
        <v>64.04369545993913</v>
      </c>
      <c r="M54" s="3">
        <f t="shared" si="8"/>
        <v>95.86292244637502</v>
      </c>
      <c r="O54" s="4">
        <v>180178.16666666666</v>
      </c>
      <c r="P54" s="4">
        <f t="shared" si="15"/>
        <v>180178166.66666666</v>
      </c>
      <c r="R54" s="3">
        <f>C54*1000000000/P54</f>
        <v>54593.74008504545</v>
      </c>
      <c r="S54" s="3">
        <f>R54/$S$7^A54</f>
        <v>23854.844845686162</v>
      </c>
      <c r="U54" s="3">
        <f t="shared" si="16"/>
        <v>98.33933357461308</v>
      </c>
      <c r="V54" s="3">
        <f t="shared" si="9"/>
        <v>95.86292244637502</v>
      </c>
      <c r="W54" s="3">
        <f t="shared" si="10"/>
        <v>103.18829094502287</v>
      </c>
      <c r="Y54" s="2">
        <v>9862.1</v>
      </c>
      <c r="Z54" s="2">
        <v>667.2</v>
      </c>
      <c r="AA54" s="2">
        <v>811.8</v>
      </c>
      <c r="AB54" s="7">
        <f t="shared" si="11"/>
        <v>6.7652933959298736</v>
      </c>
      <c r="AC54" s="7">
        <f t="shared" si="12"/>
        <v>8.231512558177263</v>
      </c>
      <c r="AD54" s="1"/>
      <c r="AE54" s="2">
        <v>9862206</v>
      </c>
      <c r="AF54" s="2">
        <v>9862.1</v>
      </c>
      <c r="AG54" s="2">
        <v>886711</v>
      </c>
      <c r="AH54" s="2">
        <v>129854</v>
      </c>
      <c r="AI54" s="2">
        <v>3586</v>
      </c>
      <c r="AJ54" s="2">
        <v>56255</v>
      </c>
      <c r="AL54" s="7">
        <f t="shared" si="17"/>
        <v>9.597771533062684</v>
      </c>
      <c r="AM54" s="7">
        <f t="shared" si="18"/>
        <v>10.91445463621425</v>
      </c>
    </row>
    <row r="55" spans="1:39" ht="12.75">
      <c r="A55">
        <v>167</v>
      </c>
      <c r="B55" t="s">
        <v>48</v>
      </c>
      <c r="C55" s="2">
        <v>9887.7</v>
      </c>
      <c r="E55" s="4">
        <v>66837189011.49794</v>
      </c>
      <c r="G55" s="4">
        <v>1467.8469420181148</v>
      </c>
      <c r="H55" s="3">
        <f t="shared" si="13"/>
        <v>102.44147097980974</v>
      </c>
      <c r="J55" s="3">
        <f t="shared" si="14"/>
        <v>147.93710127903535</v>
      </c>
      <c r="K55" s="3">
        <f t="shared" si="6"/>
        <v>121.70935892805169</v>
      </c>
      <c r="L55" s="3">
        <f t="shared" si="7"/>
        <v>64.31981571430565</v>
      </c>
      <c r="M55" s="3">
        <f t="shared" si="8"/>
        <v>96.27622924168273</v>
      </c>
      <c r="O55" s="4">
        <v>180752.33333333334</v>
      </c>
      <c r="P55" s="4">
        <f t="shared" si="15"/>
        <v>180752333.33333334</v>
      </c>
      <c r="R55" s="3">
        <f>C55*1000000000/P55</f>
        <v>54703.02826888357</v>
      </c>
      <c r="S55" s="3">
        <f>R55/$S$7^A55</f>
        <v>23783.680137361596</v>
      </c>
      <c r="U55" s="3">
        <f t="shared" si="16"/>
        <v>98.04596381949874</v>
      </c>
      <c r="V55" s="3">
        <f t="shared" si="9"/>
        <v>96.27622924168273</v>
      </c>
      <c r="W55" s="3">
        <f t="shared" si="10"/>
        <v>102.44147097980974</v>
      </c>
      <c r="Y55" s="2">
        <v>9953.6</v>
      </c>
      <c r="Z55" s="2">
        <v>625.7</v>
      </c>
      <c r="AA55" s="2">
        <v>794.3</v>
      </c>
      <c r="AB55" s="7">
        <f t="shared" si="11"/>
        <v>6.286167818678669</v>
      </c>
      <c r="AC55" s="7">
        <f t="shared" si="12"/>
        <v>7.980027326796334</v>
      </c>
      <c r="AD55" s="1"/>
      <c r="AE55" s="2">
        <v>9953620</v>
      </c>
      <c r="AF55" s="2">
        <v>9953.6</v>
      </c>
      <c r="AG55" s="2">
        <v>874343</v>
      </c>
      <c r="AH55" s="2">
        <v>113734</v>
      </c>
      <c r="AI55" s="2">
        <v>3619</v>
      </c>
      <c r="AJ55" s="2">
        <v>35823</v>
      </c>
      <c r="AL55" s="7">
        <f t="shared" si="17"/>
        <v>9.180428828908479</v>
      </c>
      <c r="AM55" s="7">
        <f t="shared" si="18"/>
        <v>10.323068391198378</v>
      </c>
    </row>
    <row r="56" spans="1:39" ht="12.75">
      <c r="A56">
        <v>168</v>
      </c>
      <c r="B56" t="s">
        <v>49</v>
      </c>
      <c r="C56" s="2">
        <v>9882.2</v>
      </c>
      <c r="E56" s="4">
        <v>66748952903.04818</v>
      </c>
      <c r="G56" s="4">
        <v>1461.945097335752</v>
      </c>
      <c r="H56" s="3">
        <f t="shared" si="13"/>
        <v>102.02957949885985</v>
      </c>
      <c r="J56" s="3">
        <f t="shared" si="14"/>
        <v>148.05026251653328</v>
      </c>
      <c r="K56" s="3">
        <f t="shared" si="6"/>
        <v>121.80245782989783</v>
      </c>
      <c r="L56" s="3">
        <f t="shared" si="7"/>
        <v>64.04877188569394</v>
      </c>
      <c r="M56" s="3">
        <f t="shared" si="8"/>
        <v>95.87052102426694</v>
      </c>
      <c r="O56" s="4">
        <v>181246</v>
      </c>
      <c r="P56" s="4">
        <f t="shared" si="15"/>
        <v>181246000</v>
      </c>
      <c r="R56" s="3">
        <f>C56*1000000000/P56</f>
        <v>54523.686039967775</v>
      </c>
      <c r="S56" s="3">
        <f>R56/$S$7^A56</f>
        <v>23587.767222980154</v>
      </c>
      <c r="U56" s="3">
        <f t="shared" si="16"/>
        <v>97.23833142601389</v>
      </c>
      <c r="V56" s="3">
        <f t="shared" si="9"/>
        <v>95.87052102426694</v>
      </c>
      <c r="W56" s="3">
        <f t="shared" si="10"/>
        <v>102.02957949885985</v>
      </c>
      <c r="Y56" s="2">
        <v>10024.8</v>
      </c>
      <c r="Z56" s="2">
        <v>606.5</v>
      </c>
      <c r="AA56" s="2">
        <v>755.8</v>
      </c>
      <c r="AB56" s="7">
        <f t="shared" si="11"/>
        <v>6.04999600989546</v>
      </c>
      <c r="AC56" s="7">
        <f t="shared" si="12"/>
        <v>7.539302529726279</v>
      </c>
      <c r="AD56" s="1"/>
      <c r="AE56" s="2">
        <v>10024728</v>
      </c>
      <c r="AF56" s="2">
        <v>10024.8</v>
      </c>
      <c r="AG56" s="2">
        <v>873641</v>
      </c>
      <c r="AH56" s="2">
        <v>121611</v>
      </c>
      <c r="AI56" s="2">
        <v>3479</v>
      </c>
      <c r="AJ56" s="2">
        <v>-1235</v>
      </c>
      <c r="AL56" s="7">
        <f t="shared" si="17"/>
        <v>8.73724454169729</v>
      </c>
      <c r="AM56" s="7">
        <f t="shared" si="18"/>
        <v>9.95035476274269</v>
      </c>
    </row>
    <row r="57" spans="1:39" ht="12.75">
      <c r="A57">
        <v>169</v>
      </c>
      <c r="B57" t="s">
        <v>50</v>
      </c>
      <c r="C57" s="2">
        <v>9866.3</v>
      </c>
      <c r="E57" s="4">
        <v>66338223166.125916</v>
      </c>
      <c r="G57" s="4">
        <v>1448.2874091084225</v>
      </c>
      <c r="H57" s="3">
        <f t="shared" si="13"/>
        <v>101.07640540955892</v>
      </c>
      <c r="J57" s="3">
        <f t="shared" si="14"/>
        <v>148.72722736773568</v>
      </c>
      <c r="K57" s="3">
        <f t="shared" si="6"/>
        <v>122.35940370313931</v>
      </c>
      <c r="L57" s="3">
        <f t="shared" si="7"/>
        <v>64.02152942228628</v>
      </c>
      <c r="M57" s="3">
        <f t="shared" si="8"/>
        <v>95.82974351856333</v>
      </c>
      <c r="O57" s="4">
        <v>181833.66666666666</v>
      </c>
      <c r="P57" s="4">
        <f t="shared" si="15"/>
        <v>181833666.66666666</v>
      </c>
      <c r="R57" s="3">
        <f>C57*1000000000/P57</f>
        <v>54260.02885420925</v>
      </c>
      <c r="S57" s="3">
        <f>R57/$S$7^A57</f>
        <v>23356.92055332066</v>
      </c>
      <c r="U57" s="3">
        <f t="shared" si="16"/>
        <v>96.2866879423071</v>
      </c>
      <c r="V57" s="3">
        <f t="shared" si="9"/>
        <v>95.82974351856333</v>
      </c>
      <c r="W57" s="3">
        <f t="shared" si="10"/>
        <v>101.07640540955892</v>
      </c>
      <c r="Y57" s="2">
        <v>10088.2</v>
      </c>
      <c r="Z57" s="2">
        <v>595.8</v>
      </c>
      <c r="AA57" s="2">
        <v>748.6</v>
      </c>
      <c r="AB57" s="7">
        <f t="shared" si="11"/>
        <v>5.905909874903351</v>
      </c>
      <c r="AC57" s="7">
        <f t="shared" si="12"/>
        <v>7.420550742451577</v>
      </c>
      <c r="AD57" s="1"/>
      <c r="AE57" s="2">
        <v>10088208</v>
      </c>
      <c r="AF57" s="2">
        <v>10088.2</v>
      </c>
      <c r="AG57" s="2">
        <v>844051</v>
      </c>
      <c r="AH57" s="2">
        <v>111292</v>
      </c>
      <c r="AI57" s="2">
        <v>3555</v>
      </c>
      <c r="AJ57" s="2">
        <v>-26600</v>
      </c>
      <c r="AL57" s="7">
        <f t="shared" si="17"/>
        <v>8.138273913464115</v>
      </c>
      <c r="AM57" s="7">
        <f t="shared" si="18"/>
        <v>9.241462904016254</v>
      </c>
    </row>
    <row r="58" spans="1:39" ht="12.75">
      <c r="A58">
        <v>170</v>
      </c>
      <c r="B58" t="s">
        <v>51</v>
      </c>
      <c r="C58" s="2">
        <v>9834.6</v>
      </c>
      <c r="E58" s="4">
        <v>66573502149.628174</v>
      </c>
      <c r="G58" s="4">
        <v>1448.3710531279107</v>
      </c>
      <c r="H58" s="3">
        <f t="shared" si="13"/>
        <v>101.08224295034725</v>
      </c>
      <c r="J58" s="3">
        <f t="shared" si="14"/>
        <v>147.7254415412323</v>
      </c>
      <c r="K58" s="3">
        <f t="shared" si="6"/>
        <v>121.53522430748549</v>
      </c>
      <c r="L58" s="3">
        <f t="shared" si="7"/>
        <v>63.27392831153879</v>
      </c>
      <c r="M58" s="3">
        <f t="shared" si="8"/>
        <v>94.71070710466309</v>
      </c>
      <c r="O58" s="4">
        <v>182472.66666666666</v>
      </c>
      <c r="P58" s="4">
        <f t="shared" si="15"/>
        <v>182472666.66666666</v>
      </c>
      <c r="R58" s="3">
        <f>C58*1000000000/P58</f>
        <v>53896.29131669036</v>
      </c>
      <c r="S58" s="3">
        <f>R58/$S$7^A58</f>
        <v>23084.920494742484</v>
      </c>
      <c r="U58" s="3">
        <f t="shared" si="16"/>
        <v>95.16539351906249</v>
      </c>
      <c r="V58" s="3">
        <f t="shared" si="9"/>
        <v>94.71070710466309</v>
      </c>
      <c r="W58" s="3">
        <f t="shared" si="10"/>
        <v>101.08224295034725</v>
      </c>
      <c r="Y58" s="2">
        <v>10096.2</v>
      </c>
      <c r="Z58" s="2">
        <v>569.6</v>
      </c>
      <c r="AA58" s="2">
        <v>713.6</v>
      </c>
      <c r="AB58" s="7">
        <f t="shared" si="11"/>
        <v>5.641726590202254</v>
      </c>
      <c r="AC58" s="7">
        <f t="shared" si="12"/>
        <v>7.06800578435451</v>
      </c>
      <c r="AD58" s="1"/>
      <c r="AE58" s="2">
        <v>10096283</v>
      </c>
      <c r="AF58" s="2">
        <v>10096.2</v>
      </c>
      <c r="AG58" s="2">
        <v>819573</v>
      </c>
      <c r="AH58" s="2">
        <v>109844</v>
      </c>
      <c r="AI58" s="2">
        <v>3643</v>
      </c>
      <c r="AJ58" s="2">
        <v>-43890</v>
      </c>
      <c r="AL58" s="7">
        <f t="shared" si="17"/>
        <v>7.718939732572869</v>
      </c>
      <c r="AM58" s="7">
        <f t="shared" si="18"/>
        <v>8.806904481580004</v>
      </c>
    </row>
    <row r="59" spans="1:39" ht="12.75">
      <c r="A59">
        <v>171</v>
      </c>
      <c r="B59" t="s">
        <v>52</v>
      </c>
      <c r="C59" s="2">
        <v>9883.6</v>
      </c>
      <c r="E59" s="4">
        <v>65738879728.136894</v>
      </c>
      <c r="G59" s="4">
        <v>1425.2271188877464</v>
      </c>
      <c r="H59" s="3">
        <f t="shared" si="13"/>
        <v>99.46702095413372</v>
      </c>
      <c r="J59" s="3">
        <f t="shared" si="14"/>
        <v>150.34634056548612</v>
      </c>
      <c r="K59" s="3">
        <f t="shared" si="6"/>
        <v>123.69146461028431</v>
      </c>
      <c r="L59" s="3">
        <f t="shared" si="7"/>
        <v>64.07613407746368</v>
      </c>
      <c r="M59" s="3">
        <f t="shared" si="8"/>
        <v>95.91147774371835</v>
      </c>
      <c r="O59" s="4">
        <v>183115.66666666666</v>
      </c>
      <c r="P59" s="4">
        <f t="shared" si="15"/>
        <v>183115666.66666666</v>
      </c>
      <c r="R59" s="3">
        <f>C59*1000000000/P59</f>
        <v>53974.62805840389</v>
      </c>
      <c r="S59" s="3">
        <f>R59/$S$7^A59</f>
        <v>23003.456494141363</v>
      </c>
      <c r="U59" s="3">
        <f t="shared" si="16"/>
        <v>94.82956590914682</v>
      </c>
      <c r="V59" s="3">
        <f t="shared" si="9"/>
        <v>95.91147774371835</v>
      </c>
      <c r="W59" s="3">
        <f t="shared" si="10"/>
        <v>99.46702095413372</v>
      </c>
      <c r="Y59" s="2">
        <v>10193.9</v>
      </c>
      <c r="Z59" s="2">
        <v>663.8</v>
      </c>
      <c r="AA59" s="2">
        <v>863.6</v>
      </c>
      <c r="AB59" s="7">
        <f t="shared" si="11"/>
        <v>6.5117374115892845</v>
      </c>
      <c r="AC59" s="7">
        <f t="shared" si="12"/>
        <v>8.471733095282472</v>
      </c>
      <c r="AD59" s="1"/>
      <c r="AE59" s="2">
        <v>10193828</v>
      </c>
      <c r="AF59" s="2">
        <v>10193.9</v>
      </c>
      <c r="AG59" s="2">
        <v>785150</v>
      </c>
      <c r="AH59" s="2">
        <v>119410</v>
      </c>
      <c r="AI59" s="2">
        <v>3646</v>
      </c>
      <c r="AJ59" s="2">
        <v>-65930</v>
      </c>
      <c r="AL59" s="7">
        <f t="shared" si="17"/>
        <v>7.09121244737502</v>
      </c>
      <c r="AM59" s="7">
        <f t="shared" si="18"/>
        <v>8.262607530752922</v>
      </c>
    </row>
    <row r="60" spans="1:39" ht="12.75">
      <c r="A60">
        <v>172</v>
      </c>
      <c r="B60" t="s">
        <v>53</v>
      </c>
      <c r="C60" s="2">
        <v>9997.9</v>
      </c>
      <c r="E60" s="4">
        <v>66063394536.35257</v>
      </c>
      <c r="G60" s="4">
        <v>1428.3572199870964</v>
      </c>
      <c r="H60" s="3">
        <f t="shared" si="13"/>
        <v>99.68547163298452</v>
      </c>
      <c r="J60" s="3">
        <f t="shared" si="14"/>
        <v>151.33796969058977</v>
      </c>
      <c r="K60" s="3">
        <f t="shared" si="6"/>
        <v>124.50728798432155</v>
      </c>
      <c r="L60" s="3">
        <f t="shared" si="7"/>
        <v>64.17786733695434</v>
      </c>
      <c r="M60" s="3">
        <f t="shared" si="8"/>
        <v>96.06375577038018</v>
      </c>
      <c r="O60" s="4">
        <v>183613.5</v>
      </c>
      <c r="P60" s="4">
        <f t="shared" si="15"/>
        <v>183613500</v>
      </c>
      <c r="R60" s="3">
        <f>C60*1000000000/P60</f>
        <v>54450.78929381554</v>
      </c>
      <c r="S60" s="3">
        <f>R60/$S$7^A60</f>
        <v>23090.93705192107</v>
      </c>
      <c r="U60" s="3">
        <f t="shared" si="16"/>
        <v>95.19019620493965</v>
      </c>
      <c r="V60" s="3">
        <f t="shared" si="9"/>
        <v>96.06375577038018</v>
      </c>
      <c r="W60" s="3">
        <f t="shared" si="10"/>
        <v>99.68547163298452</v>
      </c>
      <c r="Y60" s="2">
        <v>10329.3</v>
      </c>
      <c r="Z60" s="2">
        <v>728.8</v>
      </c>
      <c r="AA60" s="2">
        <v>880.1</v>
      </c>
      <c r="AB60" s="7">
        <f t="shared" si="11"/>
        <v>7.055657208136079</v>
      </c>
      <c r="AC60" s="7">
        <f t="shared" si="12"/>
        <v>8.520422487487052</v>
      </c>
      <c r="AD60" s="1"/>
      <c r="AE60" s="2">
        <v>10329456</v>
      </c>
      <c r="AF60" s="2">
        <v>10329.3</v>
      </c>
      <c r="AG60" s="2">
        <v>779864</v>
      </c>
      <c r="AH60" s="2">
        <v>114938</v>
      </c>
      <c r="AI60" s="2">
        <v>3725</v>
      </c>
      <c r="AJ60" s="2">
        <v>-26790</v>
      </c>
      <c r="AL60" s="7">
        <f t="shared" si="17"/>
        <v>7.326610423627343</v>
      </c>
      <c r="AM60" s="7">
        <f t="shared" si="18"/>
        <v>8.439331170973572</v>
      </c>
    </row>
    <row r="61" spans="1:39" ht="12.75">
      <c r="A61">
        <v>173</v>
      </c>
      <c r="B61" t="s">
        <v>54</v>
      </c>
      <c r="C61" s="2">
        <v>10045.1</v>
      </c>
      <c r="E61" s="4">
        <v>65593509021.88081</v>
      </c>
      <c r="G61" s="4">
        <v>1414.4378461787146</v>
      </c>
      <c r="H61" s="3">
        <f t="shared" si="13"/>
        <v>98.71403442980584</v>
      </c>
      <c r="J61" s="3">
        <f t="shared" si="14"/>
        <v>153.14167742800794</v>
      </c>
      <c r="K61" s="3">
        <f t="shared" si="6"/>
        <v>125.99121669805689</v>
      </c>
      <c r="L61" s="3">
        <f t="shared" si="7"/>
        <v>64.61966703841053</v>
      </c>
      <c r="M61" s="3">
        <f t="shared" si="8"/>
        <v>96.725057561499</v>
      </c>
      <c r="O61" s="4">
        <v>184098.66666666666</v>
      </c>
      <c r="P61" s="4">
        <f t="shared" si="15"/>
        <v>184098666.66666666</v>
      </c>
      <c r="R61" s="3">
        <f>C61*1000000000/P61</f>
        <v>54563.675999826184</v>
      </c>
      <c r="S61" s="3">
        <f>R61/$S$7^A61</f>
        <v>23023.690446109962</v>
      </c>
      <c r="U61" s="3">
        <f t="shared" si="16"/>
        <v>94.91297845553076</v>
      </c>
      <c r="V61" s="3">
        <f t="shared" si="9"/>
        <v>96.725057561499</v>
      </c>
      <c r="W61" s="3">
        <f t="shared" si="10"/>
        <v>98.71403442980584</v>
      </c>
      <c r="Y61" s="2">
        <v>10428.3</v>
      </c>
      <c r="Z61" s="2">
        <v>757.8</v>
      </c>
      <c r="AA61" s="2">
        <v>901.9</v>
      </c>
      <c r="AB61" s="7">
        <f t="shared" si="11"/>
        <v>7.266764477431605</v>
      </c>
      <c r="AC61" s="7">
        <f t="shared" si="12"/>
        <v>8.64858126444387</v>
      </c>
      <c r="AD61" s="1"/>
      <c r="AE61" s="2">
        <v>10428251</v>
      </c>
      <c r="AF61" s="2">
        <v>10428.3</v>
      </c>
      <c r="AG61" s="2">
        <v>765244</v>
      </c>
      <c r="AH61" s="2">
        <v>119573</v>
      </c>
      <c r="AI61" s="2">
        <v>3816</v>
      </c>
      <c r="AJ61" s="2">
        <v>3325</v>
      </c>
      <c r="AL61" s="7">
        <f t="shared" si="17"/>
        <v>7.406659084059254</v>
      </c>
      <c r="AM61" s="7">
        <f t="shared" si="18"/>
        <v>8.553284726269055</v>
      </c>
    </row>
    <row r="62" spans="1:39" ht="12.75">
      <c r="A62">
        <v>174</v>
      </c>
      <c r="B62" t="s">
        <v>55</v>
      </c>
      <c r="C62" s="2">
        <v>10128.4</v>
      </c>
      <c r="E62" s="4">
        <v>65575736158.603714</v>
      </c>
      <c r="G62" s="4">
        <v>1409.3733559540465</v>
      </c>
      <c r="H62" s="3">
        <f t="shared" si="13"/>
        <v>98.36058216341043</v>
      </c>
      <c r="J62" s="3">
        <f t="shared" si="14"/>
        <v>154.45347003811145</v>
      </c>
      <c r="K62" s="3">
        <f t="shared" si="6"/>
        <v>127.07044182983171</v>
      </c>
      <c r="L62" s="3">
        <f t="shared" si="7"/>
        <v>64.84894635776179</v>
      </c>
      <c r="M62" s="3">
        <f t="shared" si="8"/>
        <v>97.06825114912195</v>
      </c>
      <c r="O62" s="4">
        <v>184708.16666666666</v>
      </c>
      <c r="P62" s="4">
        <f t="shared" si="15"/>
        <v>184708166.66666666</v>
      </c>
      <c r="R62" s="3">
        <f>C62*1000000000/P62</f>
        <v>54834.6084679526</v>
      </c>
      <c r="S62" s="3">
        <f>R62/$S$7^A62</f>
        <v>23022.898625778318</v>
      </c>
      <c r="U62" s="3">
        <f t="shared" si="16"/>
        <v>94.90971425137315</v>
      </c>
      <c r="V62" s="3">
        <f t="shared" si="9"/>
        <v>97.06825114912195</v>
      </c>
      <c r="W62" s="3">
        <f t="shared" si="10"/>
        <v>98.36058216341043</v>
      </c>
      <c r="Y62" s="2">
        <v>10542</v>
      </c>
      <c r="Z62" s="2">
        <v>748.7</v>
      </c>
      <c r="AA62" s="2">
        <v>899.8</v>
      </c>
      <c r="AB62" s="7">
        <f t="shared" si="11"/>
        <v>7.102067918800987</v>
      </c>
      <c r="AC62" s="7">
        <f t="shared" si="12"/>
        <v>8.5353822804022</v>
      </c>
      <c r="AD62" s="1"/>
      <c r="AE62" s="2">
        <v>10541953</v>
      </c>
      <c r="AF62" s="2">
        <v>10542</v>
      </c>
      <c r="AG62" s="2">
        <v>768845</v>
      </c>
      <c r="AH62" s="2">
        <v>123335</v>
      </c>
      <c r="AI62" s="2">
        <v>3864</v>
      </c>
      <c r="AJ62" s="2">
        <v>32965</v>
      </c>
      <c r="AL62" s="7">
        <f t="shared" si="17"/>
        <v>7.642549724894429</v>
      </c>
      <c r="AM62" s="7">
        <f t="shared" si="18"/>
        <v>8.812494231381985</v>
      </c>
    </row>
    <row r="63" spans="1:39" ht="12.75">
      <c r="A63">
        <v>175</v>
      </c>
      <c r="B63" t="s">
        <v>56</v>
      </c>
      <c r="C63" s="2">
        <v>10160.8</v>
      </c>
      <c r="E63" s="4">
        <v>66409843504.777435</v>
      </c>
      <c r="G63" s="4">
        <v>1422.0915319928163</v>
      </c>
      <c r="H63" s="3">
        <f t="shared" si="13"/>
        <v>99.24818741999151</v>
      </c>
      <c r="J63" s="3">
        <f t="shared" si="14"/>
        <v>153.00141460608992</v>
      </c>
      <c r="K63" s="3">
        <f t="shared" si="6"/>
        <v>125.87582104686805</v>
      </c>
      <c r="L63" s="3">
        <f t="shared" si="7"/>
        <v>63.919686872750084</v>
      </c>
      <c r="M63" s="3">
        <f t="shared" si="8"/>
        <v>95.67730190260386</v>
      </c>
      <c r="O63" s="4">
        <v>186740.634</v>
      </c>
      <c r="P63" s="4">
        <f t="shared" si="15"/>
        <v>186740634</v>
      </c>
      <c r="R63" s="3">
        <f>C63*1000000000/P63</f>
        <v>54411.29647230393</v>
      </c>
      <c r="S63" s="3">
        <f>R63/$S$7^A63</f>
        <v>22731.508998163248</v>
      </c>
      <c r="U63" s="3">
        <f>S63/$S$8*100</f>
        <v>93.7084881702317</v>
      </c>
      <c r="V63" s="3">
        <f t="shared" si="9"/>
        <v>95.67730190260386</v>
      </c>
      <c r="W63" s="3">
        <f t="shared" si="10"/>
        <v>99.24818741999151</v>
      </c>
      <c r="Y63" s="2">
        <v>10623.7</v>
      </c>
      <c r="Z63" s="2">
        <v>767.9</v>
      </c>
      <c r="AA63" s="2">
        <v>934.9</v>
      </c>
      <c r="AB63" s="7">
        <f t="shared" si="11"/>
        <v>7.228178506546683</v>
      </c>
      <c r="AC63" s="7">
        <f t="shared" si="12"/>
        <v>8.800135545996216</v>
      </c>
      <c r="AD63" s="1"/>
      <c r="AE63" s="2">
        <v>10623794</v>
      </c>
      <c r="AF63" s="2">
        <v>10623.7</v>
      </c>
      <c r="AG63" s="2">
        <v>766247</v>
      </c>
      <c r="AH63" s="2">
        <v>116478</v>
      </c>
      <c r="AI63" s="2">
        <v>3971</v>
      </c>
      <c r="AJ63" s="2">
        <v>23750</v>
      </c>
      <c r="AL63" s="7">
        <f t="shared" si="17"/>
        <v>7.47348828488203</v>
      </c>
      <c r="AM63" s="7">
        <f t="shared" si="18"/>
        <v>8.5698762607784</v>
      </c>
    </row>
    <row r="64" spans="1:39" ht="12.75">
      <c r="A64">
        <v>176</v>
      </c>
      <c r="B64" t="s">
        <v>57</v>
      </c>
      <c r="C64" s="2">
        <v>10210.4</v>
      </c>
      <c r="E64" s="4">
        <v>66670155700.09915</v>
      </c>
      <c r="G64" s="4">
        <v>1417.4943878183028</v>
      </c>
      <c r="H64" s="3">
        <f t="shared" si="13"/>
        <v>98.92735137226575</v>
      </c>
      <c r="J64" s="3">
        <f t="shared" si="14"/>
        <v>153.14798492340728</v>
      </c>
      <c r="K64" s="3">
        <f t="shared" si="6"/>
        <v>125.99640593871968</v>
      </c>
      <c r="L64" s="3">
        <f t="shared" si="7"/>
        <v>63.66260679412101</v>
      </c>
      <c r="M64" s="3">
        <f t="shared" si="8"/>
        <v>95.29249513180248</v>
      </c>
      <c r="O64" s="4">
        <v>187400.653083333</v>
      </c>
      <c r="P64" s="4">
        <f t="shared" si="15"/>
        <v>187400653.083333</v>
      </c>
      <c r="R64" s="3">
        <f>C64*1000000000/P64</f>
        <v>54484.335203782124</v>
      </c>
      <c r="S64" s="3">
        <f>R64/$S$7^A64</f>
        <v>22648.77863232871</v>
      </c>
      <c r="U64" s="3">
        <f t="shared" si="16"/>
        <v>93.36744008984465</v>
      </c>
      <c r="V64" s="3">
        <f t="shared" si="9"/>
        <v>95.29249513180248</v>
      </c>
      <c r="W64" s="3">
        <f t="shared" si="10"/>
        <v>98.92735137226575</v>
      </c>
      <c r="Y64" s="2">
        <v>10735.8</v>
      </c>
      <c r="Z64" s="2">
        <v>778.4</v>
      </c>
      <c r="AA64" s="2">
        <v>927.1</v>
      </c>
      <c r="AB64" s="7">
        <f t="shared" si="11"/>
        <v>7.250507647310867</v>
      </c>
      <c r="AC64" s="7">
        <f t="shared" si="12"/>
        <v>8.635593062463906</v>
      </c>
      <c r="AD64" s="1"/>
      <c r="AE64" s="2">
        <v>10735900</v>
      </c>
      <c r="AF64" s="2">
        <v>10735.8</v>
      </c>
      <c r="AG64" s="2">
        <v>765109</v>
      </c>
      <c r="AH64" s="2">
        <v>110310</v>
      </c>
      <c r="AI64" s="2">
        <v>4078</v>
      </c>
      <c r="AJ64" s="2">
        <v>-1140</v>
      </c>
      <c r="AL64" s="7">
        <f t="shared" si="17"/>
        <v>7.154006650583557</v>
      </c>
      <c r="AM64" s="7">
        <f t="shared" si="18"/>
        <v>8.18149386637357</v>
      </c>
    </row>
    <row r="65" spans="1:39" ht="12.75">
      <c r="A65">
        <v>177</v>
      </c>
      <c r="B65" t="s">
        <v>58</v>
      </c>
      <c r="C65" s="2">
        <v>10288.3</v>
      </c>
      <c r="E65" s="4">
        <v>66670155700.09915</v>
      </c>
      <c r="G65" s="4">
        <v>1418.4434903885485</v>
      </c>
      <c r="H65" s="3">
        <f t="shared" si="13"/>
        <v>98.99358952055185</v>
      </c>
      <c r="J65" s="3">
        <f t="shared" si="14"/>
        <v>154.31642377257413</v>
      </c>
      <c r="K65" s="3">
        <f t="shared" si="6"/>
        <v>126.95769247231543</v>
      </c>
      <c r="L65" s="3">
        <f t="shared" si="7"/>
        <v>63.8291732476023</v>
      </c>
      <c r="M65" s="3">
        <f t="shared" si="8"/>
        <v>95.54181783089989</v>
      </c>
      <c r="O65" s="4">
        <v>188009.338833333</v>
      </c>
      <c r="P65" s="4">
        <f t="shared" si="15"/>
        <v>188009338.833333</v>
      </c>
      <c r="R65" s="3">
        <f>C65*1000000000/P65</f>
        <v>54722.28169006221</v>
      </c>
      <c r="S65" s="3">
        <f>R65/$S$7^A65</f>
        <v>22634.518822486138</v>
      </c>
      <c r="U65" s="3">
        <f t="shared" si="16"/>
        <v>93.3086553773097</v>
      </c>
      <c r="V65" s="3">
        <f t="shared" si="9"/>
        <v>95.54181783089989</v>
      </c>
      <c r="W65" s="3">
        <f t="shared" si="10"/>
        <v>98.99358952055185</v>
      </c>
      <c r="Y65" s="2">
        <v>10846.7</v>
      </c>
      <c r="Z65" s="2">
        <v>874.3</v>
      </c>
      <c r="AA65" s="2">
        <v>1022.8</v>
      </c>
      <c r="AB65" s="7">
        <f t="shared" si="11"/>
        <v>8.060516101671475</v>
      </c>
      <c r="AC65" s="7">
        <f t="shared" si="12"/>
        <v>9.429596098352492</v>
      </c>
      <c r="AD65" s="1"/>
      <c r="AE65" s="2">
        <v>10846800</v>
      </c>
      <c r="AF65" s="2">
        <v>10846.7</v>
      </c>
      <c r="AG65" s="2">
        <v>776246</v>
      </c>
      <c r="AH65" s="2">
        <v>117606</v>
      </c>
      <c r="AI65" s="2">
        <v>4146</v>
      </c>
      <c r="AJ65" s="2">
        <v>-2850</v>
      </c>
      <c r="AL65" s="7">
        <f t="shared" si="17"/>
        <v>7.168399896743741</v>
      </c>
      <c r="AM65" s="7">
        <f t="shared" si="18"/>
        <v>8.252645941660214</v>
      </c>
    </row>
    <row r="66" spans="1:39" ht="12.75">
      <c r="A66">
        <v>178</v>
      </c>
      <c r="B66" t="s">
        <v>69</v>
      </c>
      <c r="C66" s="2">
        <v>10493.1</v>
      </c>
      <c r="E66" s="4">
        <v>66670155700.09915</v>
      </c>
      <c r="G66" s="4">
        <v>1413.608744387904</v>
      </c>
      <c r="H66" s="3">
        <f t="shared" si="13"/>
        <v>98.65617117130705</v>
      </c>
      <c r="J66" s="3">
        <f t="shared" si="14"/>
        <v>157.38826300632735</v>
      </c>
      <c r="K66" s="3">
        <f t="shared" si="6"/>
        <v>129.48492587514488</v>
      </c>
      <c r="L66" s="3">
        <f t="shared" si="7"/>
        <v>64.77588417509432</v>
      </c>
      <c r="M66" s="3">
        <f t="shared" si="8"/>
        <v>96.9588890284555</v>
      </c>
      <c r="O66" s="4">
        <v>188652.357916667</v>
      </c>
      <c r="P66" s="4">
        <f t="shared" si="15"/>
        <v>188652357.916667</v>
      </c>
      <c r="R66" s="3">
        <f>C66*1000000000/P66</f>
        <v>55621.356212441795</v>
      </c>
      <c r="S66" s="3">
        <f>R66/$S$7^A66</f>
        <v>22891.9390738428</v>
      </c>
      <c r="U66" s="3">
        <f t="shared" si="16"/>
        <v>94.36984592919885</v>
      </c>
      <c r="V66" s="3">
        <f t="shared" si="9"/>
        <v>96.9588890284555</v>
      </c>
      <c r="W66" s="3">
        <f t="shared" si="10"/>
        <v>98.65617117130705</v>
      </c>
      <c r="Y66" s="2">
        <v>11107</v>
      </c>
      <c r="Z66" s="2">
        <v>966.5</v>
      </c>
      <c r="AA66" s="2">
        <v>1124.2</v>
      </c>
      <c r="AB66" s="7">
        <f t="shared" si="11"/>
        <v>8.701719636265418</v>
      </c>
      <c r="AC66" s="7">
        <f t="shared" si="12"/>
        <v>10.121544971639507</v>
      </c>
      <c r="AD66" s="1"/>
      <c r="AE66" s="2">
        <v>11106900</v>
      </c>
      <c r="AF66" s="2">
        <v>11107</v>
      </c>
      <c r="AG66" s="2">
        <v>800883</v>
      </c>
      <c r="AH66" s="2">
        <v>126071</v>
      </c>
      <c r="AI66" s="2">
        <v>4389</v>
      </c>
      <c r="AJ66" s="2">
        <v>-5890</v>
      </c>
      <c r="AL66" s="7">
        <f t="shared" si="17"/>
        <v>7.197165725810082</v>
      </c>
      <c r="AM66" s="7">
        <f t="shared" si="18"/>
        <v>8.332234917033556</v>
      </c>
    </row>
    <row r="67" spans="1:39" ht="12.75">
      <c r="A67">
        <v>179</v>
      </c>
      <c r="B67" t="s">
        <v>70</v>
      </c>
      <c r="C67" s="2">
        <v>10600.1</v>
      </c>
      <c r="E67" s="4">
        <v>66670155700.09915</v>
      </c>
      <c r="G67" s="4">
        <v>1408.7051396760792</v>
      </c>
      <c r="H67" s="3">
        <f t="shared" si="13"/>
        <v>98.31394715230121</v>
      </c>
      <c r="J67" s="3">
        <f>C67*1000000000/E67</f>
        <v>158.99317901224333</v>
      </c>
      <c r="K67" s="3">
        <f>J67/$J$8*100</f>
        <v>130.8053066080685</v>
      </c>
      <c r="L67" s="3">
        <f>J67/1.005^(A67)</f>
        <v>65.1108610386439</v>
      </c>
      <c r="M67" s="3">
        <f t="shared" si="8"/>
        <v>97.46029452764114</v>
      </c>
      <c r="O67" s="4">
        <v>189309.043666667</v>
      </c>
      <c r="P67" s="4">
        <f t="shared" si="15"/>
        <v>189309043.666667</v>
      </c>
      <c r="R67" s="3">
        <f>C67*1000000000/P67</f>
        <v>55993.627111996415</v>
      </c>
      <c r="S67" s="3">
        <f>R67/$S$7^A67</f>
        <v>22930.501148468116</v>
      </c>
      <c r="U67" s="3">
        <f t="shared" si="16"/>
        <v>94.52881442152983</v>
      </c>
      <c r="V67" s="3">
        <f t="shared" si="9"/>
        <v>97.46029452764114</v>
      </c>
      <c r="W67" s="3">
        <f t="shared" si="10"/>
        <v>98.31394715230121</v>
      </c>
      <c r="Y67" s="2">
        <v>11262</v>
      </c>
      <c r="Z67" s="2">
        <v>1000.4</v>
      </c>
      <c r="AA67" s="2">
        <v>1205.6</v>
      </c>
      <c r="AB67" s="7">
        <f t="shared" si="11"/>
        <v>8.882969277215414</v>
      </c>
      <c r="AC67" s="7">
        <f t="shared" si="12"/>
        <v>10.705025750310778</v>
      </c>
      <c r="AD67" s="1"/>
      <c r="AE67" s="2">
        <v>11252300</v>
      </c>
      <c r="AF67" s="2">
        <v>11262</v>
      </c>
      <c r="AG67" s="2">
        <v>821843</v>
      </c>
      <c r="AH67" s="2">
        <v>141976</v>
      </c>
      <c r="AI67" s="2">
        <v>4562</v>
      </c>
      <c r="AJ67" s="2">
        <v>15200</v>
      </c>
      <c r="AL67" s="7">
        <f t="shared" si="17"/>
        <v>7.479404210694702</v>
      </c>
      <c r="AM67" s="7">
        <f t="shared" si="18"/>
        <v>8.741155141615492</v>
      </c>
    </row>
    <row r="68" spans="1:16" ht="12.75">
      <c r="A68">
        <v>180</v>
      </c>
      <c r="B68" t="s">
        <v>72</v>
      </c>
      <c r="G68" s="4">
        <v>1409.3744277819828</v>
      </c>
      <c r="H68" s="3">
        <f t="shared" si="13"/>
        <v>98.3606569665982</v>
      </c>
      <c r="O68" s="4">
        <v>189219.144</v>
      </c>
      <c r="P68" s="4">
        <f t="shared" si="15"/>
        <v>189219144</v>
      </c>
    </row>
  </sheetData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Reserve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AUT</cp:lastModifiedBy>
  <cp:lastPrinted>2004-03-12T21:42:32Z</cp:lastPrinted>
  <dcterms:created xsi:type="dcterms:W3CDTF">2003-08-11T16:39:07Z</dcterms:created>
  <dcterms:modified xsi:type="dcterms:W3CDTF">2004-04-09T15:52:17Z</dcterms:modified>
  <cp:category/>
  <cp:version/>
  <cp:contentType/>
  <cp:contentStatus/>
</cp:coreProperties>
</file>