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worksheets/sheet2.xml" ContentType="application/vnd.openxmlformats-officedocument.spreadsheetml.work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36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/>
  <mc:AlternateContent xmlns:mc="http://schemas.openxmlformats.org/markup-compatibility/2006">
    <mc:Choice Requires="x15">
      <x15ac:absPath xmlns:x15ac="http://schemas.microsoft.com/office/spreadsheetml/2010/11/ac" url="C:\Users\KMIYACHI\Desktop\Ellen\"/>
    </mc:Choice>
  </mc:AlternateContent>
  <xr:revisionPtr revIDLastSave="0" documentId="8_{7EEF5D52-430D-4061-B88A-486314ADAA8B}" xr6:coauthVersionLast="36" xr6:coauthVersionMax="36" xr10:uidLastSave="{00000000-0000-0000-0000-000000000000}"/>
  <bookViews>
    <workbookView xWindow="0" yWindow="450" windowWidth="25590" windowHeight="14610" tabRatio="864" firstSheet="1" activeTab="24" xr2:uid="{00000000-000D-0000-FFFF-FFFF00000000}"/>
  </bookViews>
  <sheets>
    <sheet name="Fig 1" sheetId="34" r:id="rId1"/>
    <sheet name="Fig 2" sheetId="36" r:id="rId2"/>
    <sheet name="Fig3" sheetId="38" r:id="rId3"/>
    <sheet name="Fig4" sheetId="40" r:id="rId4"/>
    <sheet name="Fig 5" sheetId="42" r:id="rId5"/>
    <sheet name="Fig6" sheetId="8" r:id="rId6"/>
    <sheet name="Fig7" sheetId="2" r:id="rId7"/>
    <sheet name="Fig8" sheetId="3" r:id="rId8"/>
    <sheet name="Fig9" sheetId="4" r:id="rId9"/>
    <sheet name="Fig10" sheetId="7" r:id="rId10"/>
    <sheet name="Fig 11" sheetId="26" r:id="rId11"/>
    <sheet name="Fig12" sheetId="6" r:id="rId12"/>
    <sheet name="Fig13" sheetId="18" r:id="rId13"/>
    <sheet name="Fig14" sheetId="5" r:id="rId14"/>
    <sheet name="Fig 15" sheetId="27" r:id="rId15"/>
    <sheet name="Fig 16" sheetId="28" r:id="rId16"/>
    <sheet name="Fig17" sheetId="14" r:id="rId17"/>
    <sheet name="Fig18" sheetId="15" r:id="rId18"/>
    <sheet name="Fig 19" sheetId="19" r:id="rId19"/>
    <sheet name="Fig 20" sheetId="17" r:id="rId20"/>
    <sheet name="Fig_Table" sheetId="1" r:id="rId21"/>
    <sheet name="Fig 1_data" sheetId="35" r:id="rId22"/>
    <sheet name="Fig 3_data" sheetId="39" r:id="rId23"/>
    <sheet name="Fig 4_data" sheetId="41" r:id="rId24"/>
    <sheet name="Fig 5_data" sheetId="43" r:id="rId25"/>
  </sheets>
  <externalReferences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DLX1.USE" localSheetId="24">#REF!</definedName>
    <definedName name="_DLX1.USE">#REF!</definedName>
    <definedName name="_DLX2.USE" localSheetId="24">[1]GDP!#REF!</definedName>
    <definedName name="_DLX2.USE">[1]GDP!#REF!</definedName>
    <definedName name="_xlnm._FilterDatabase" localSheetId="22" hidden="1">'Fig 3_data'!$A$2:$C$37</definedName>
    <definedName name="BL" localSheetId="24" hidden="1">#REF!</definedName>
    <definedName name="BL" hidden="1">#REF!</definedName>
    <definedName name="BLPH10" localSheetId="24" hidden="1">#REF!</definedName>
    <definedName name="BLPH10" hidden="1">#REF!</definedName>
    <definedName name="BLPH100000114" localSheetId="24" hidden="1">[2]Bloomberg!#REF!</definedName>
    <definedName name="BLPH100000114" hidden="1">[2]Bloomberg!#REF!</definedName>
    <definedName name="BLPH11" localSheetId="24" hidden="1">#REF!</definedName>
    <definedName name="BLPH11" hidden="1">#REF!</definedName>
    <definedName name="BLPH12" localSheetId="24" hidden="1">#REF!</definedName>
    <definedName name="BLPH12" hidden="1">#REF!</definedName>
    <definedName name="BLPH13" localSheetId="24" hidden="1">#REF!</definedName>
    <definedName name="BLPH13" hidden="1">#REF!</definedName>
    <definedName name="BLPH17" localSheetId="24" hidden="1">#REF!</definedName>
    <definedName name="BLPH17" hidden="1">#REF!</definedName>
    <definedName name="BLPH18" localSheetId="24" hidden="1">#REF!</definedName>
    <definedName name="BLPH18" hidden="1">#REF!</definedName>
    <definedName name="BLPH19" localSheetId="24" hidden="1">#REF!</definedName>
    <definedName name="BLPH19" hidden="1">#REF!</definedName>
    <definedName name="BLPH20" localSheetId="24" hidden="1">#REF!</definedName>
    <definedName name="BLPH20" hidden="1">#REF!</definedName>
    <definedName name="BLPH21" localSheetId="24" hidden="1">#REF!</definedName>
    <definedName name="BLPH21" hidden="1">#REF!</definedName>
    <definedName name="BLPH22" localSheetId="24" hidden="1">#REF!</definedName>
    <definedName name="BLPH22" hidden="1">#REF!</definedName>
    <definedName name="BLPH23" localSheetId="24" hidden="1">#REF!</definedName>
    <definedName name="BLPH23" hidden="1">#REF!</definedName>
    <definedName name="BLPH24" localSheetId="24" hidden="1">#REF!</definedName>
    <definedName name="BLPH24" hidden="1">#REF!</definedName>
    <definedName name="BLPH3" localSheetId="24" hidden="1">#REF!</definedName>
    <definedName name="BLPH3" hidden="1">#REF!</definedName>
    <definedName name="BLPH4" localSheetId="24" hidden="1">#REF!</definedName>
    <definedName name="BLPH4" hidden="1">#REF!</definedName>
    <definedName name="BLPH5" localSheetId="24" hidden="1">#REF!</definedName>
    <definedName name="BLPH5" hidden="1">#REF!</definedName>
    <definedName name="BLPH6" localSheetId="24" hidden="1">#REF!</definedName>
    <definedName name="BLPH6" hidden="1">#REF!</definedName>
    <definedName name="BLPH7" localSheetId="24" hidden="1">#REF!</definedName>
    <definedName name="BLPH7" hidden="1">#REF!</definedName>
    <definedName name="BLPH8" localSheetId="24" hidden="1">#REF!</definedName>
    <definedName name="BLPH8" hidden="1">#REF!</definedName>
    <definedName name="BLPH9" localSheetId="24" hidden="1">#REF!</definedName>
    <definedName name="BLPH9" hidden="1">#REF!</definedName>
    <definedName name="CDDB">[3]TOC!$E$10</definedName>
    <definedName name="Country_number" localSheetId="24">#REF!</definedName>
    <definedName name="Country_number">#REF!</definedName>
    <definedName name="CurrentYear">[4]Basic_Info!$AI$9</definedName>
    <definedName name="DataPath">'[5]Input 1- Basics'!$D$43</definedName>
    <definedName name="DataPlatform">'[5]Input 1- Basics'!$D$42</definedName>
    <definedName name="Latest_MT_database" localSheetId="24">#REF!</definedName>
    <definedName name="Latest_MT_database">#REF!</definedName>
    <definedName name="MTDB">[3]TOC!$E$9</definedName>
    <definedName name="_xlnm.Print_Area" localSheetId="24">#REF!</definedName>
    <definedName name="_xlnm.Print_Area">#REF!</definedName>
    <definedName name="PRINT_AREA_MI" localSheetId="24">#REF!</definedName>
    <definedName name="PRINT_AREA_MI">#REF!</definedName>
    <definedName name="SONO1">#REF!</definedName>
    <definedName name="SONO1_1">#REF!</definedName>
    <definedName name="SONO1_2" localSheetId="24">#REF!</definedName>
    <definedName name="SONO1_2">#REF!</definedName>
    <definedName name="SONO1_3" localSheetId="24">#REF!</definedName>
    <definedName name="SONO1_3">#REF!</definedName>
    <definedName name="SONO1_4" localSheetId="24">#REF!</definedName>
    <definedName name="SONO1_4">#REF!</definedName>
    <definedName name="SONO2" localSheetId="24">#REF!</definedName>
    <definedName name="SONO2">#REF!</definedName>
    <definedName name="SONO3_1">#REF!</definedName>
    <definedName name="SONO3_2" localSheetId="24">#REF!</definedName>
    <definedName name="SONO3_2">#REF!</definedName>
    <definedName name="SONO3・4">#REF!</definedName>
    <definedName name="SONO5" localSheetId="24">#REF!</definedName>
    <definedName name="SONO5">#REF!</definedName>
    <definedName name="SONO6" localSheetId="24">#REF!</definedName>
    <definedName name="SONO6">#REF!</definedName>
    <definedName name="SONO7" localSheetId="24">#REF!</definedName>
    <definedName name="SONO7">#REF!</definedName>
    <definedName name="SONO8" localSheetId="24">#REF!</definedName>
    <definedName name="SONO8">#REF!</definedName>
    <definedName name="UNPOP">"C:\Users\SGupta2\Desktop\Singapore\2018AIV\Fiscal work\UN Population\SGP_POP.DMX"</definedName>
    <definedName name="他事業" localSheetId="24">#REF!</definedName>
    <definedName name="他事業">#REF!</definedName>
    <definedName name="冊子原稿" localSheetId="24">#REF!</definedName>
    <definedName name="冊子原稿">#REF!</definedName>
    <definedName name="結果表3" localSheetId="24">#REF!</definedName>
    <definedName name="結果表3">#REF!</definedName>
    <definedName name="結果表31" localSheetId="24">#REF!</definedName>
    <definedName name="結果表31">#REF!</definedName>
    <definedName name="結果表32" localSheetId="24">#REF!</definedName>
    <definedName name="結果表32">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59" i="43" l="1"/>
  <c r="C59" i="43"/>
  <c r="D59" i="43"/>
  <c r="B60" i="43"/>
  <c r="C60" i="43"/>
  <c r="D60" i="43"/>
  <c r="B61" i="43"/>
  <c r="C61" i="43"/>
  <c r="D61" i="43"/>
  <c r="H17" i="39" l="1"/>
  <c r="C3" i="39"/>
  <c r="F3" i="39"/>
  <c r="G3" i="39"/>
  <c r="H3" i="39"/>
  <c r="C4" i="39"/>
  <c r="F4" i="39"/>
  <c r="G4" i="39"/>
  <c r="H4" i="39"/>
  <c r="C5" i="39"/>
  <c r="F5" i="39"/>
  <c r="G5" i="39"/>
  <c r="H5" i="39"/>
  <c r="C6" i="39"/>
  <c r="F6" i="39"/>
  <c r="G6" i="39"/>
  <c r="H6" i="39"/>
  <c r="C7" i="39"/>
  <c r="F7" i="39"/>
  <c r="G7" i="39"/>
  <c r="H7" i="39"/>
  <c r="C8" i="39"/>
  <c r="F8" i="39"/>
  <c r="G8" i="39"/>
  <c r="H8" i="39"/>
  <c r="C9" i="39"/>
  <c r="F9" i="39"/>
  <c r="G9" i="39"/>
  <c r="H9" i="39"/>
  <c r="C10" i="39"/>
  <c r="F10" i="39"/>
  <c r="G10" i="39"/>
  <c r="H10" i="39"/>
  <c r="C11" i="39"/>
  <c r="F11" i="39"/>
  <c r="G11" i="39"/>
  <c r="H11" i="39"/>
  <c r="C12" i="39"/>
  <c r="F12" i="39"/>
  <c r="G12" i="39"/>
  <c r="H12" i="39"/>
  <c r="C13" i="39"/>
  <c r="F13" i="39"/>
  <c r="G13" i="39"/>
  <c r="H13" i="39"/>
  <c r="C14" i="39"/>
  <c r="F14" i="39"/>
  <c r="G14" i="39"/>
  <c r="H14" i="39"/>
  <c r="C15" i="39"/>
  <c r="F15" i="39"/>
  <c r="G15" i="39"/>
  <c r="H15" i="39"/>
  <c r="C16" i="39"/>
  <c r="F16" i="39"/>
  <c r="G16" i="39"/>
  <c r="H16" i="39"/>
  <c r="C17" i="39"/>
  <c r="F17" i="39"/>
  <c r="G17" i="39"/>
  <c r="C18" i="39"/>
  <c r="F18" i="39"/>
  <c r="G18" i="39"/>
  <c r="H18" i="39"/>
  <c r="C19" i="39"/>
  <c r="F19" i="39"/>
  <c r="G19" i="39"/>
  <c r="H19" i="39"/>
  <c r="C20" i="39"/>
  <c r="F20" i="39"/>
  <c r="G20" i="39"/>
  <c r="H20" i="39"/>
  <c r="C21" i="39"/>
  <c r="F21" i="39"/>
  <c r="G21" i="39"/>
  <c r="H21" i="39"/>
  <c r="C22" i="39"/>
  <c r="F22" i="39"/>
  <c r="G22" i="39"/>
  <c r="H22" i="39"/>
  <c r="C23" i="39"/>
  <c r="F23" i="39"/>
  <c r="G23" i="39"/>
  <c r="H23" i="39"/>
  <c r="C24" i="39"/>
  <c r="F24" i="39"/>
  <c r="G24" i="39"/>
  <c r="H24" i="39"/>
  <c r="C25" i="39"/>
  <c r="F25" i="39"/>
  <c r="G25" i="39"/>
  <c r="H25" i="39"/>
  <c r="C26" i="39"/>
  <c r="F26" i="39"/>
  <c r="G26" i="39"/>
  <c r="H26" i="39"/>
  <c r="C27" i="39"/>
  <c r="F27" i="39"/>
  <c r="G27" i="39"/>
  <c r="H27" i="39"/>
  <c r="C28" i="39"/>
  <c r="F28" i="39"/>
  <c r="G28" i="39"/>
  <c r="H28" i="39"/>
  <c r="C29" i="39"/>
  <c r="F29" i="39"/>
  <c r="G29" i="39"/>
  <c r="H29" i="39"/>
  <c r="C30" i="39"/>
  <c r="F30" i="39"/>
  <c r="G30" i="39"/>
  <c r="H30" i="39"/>
  <c r="C31" i="39"/>
  <c r="F31" i="39"/>
  <c r="G31" i="39"/>
  <c r="H31" i="39"/>
  <c r="C32" i="39"/>
  <c r="F32" i="39"/>
  <c r="G32" i="39"/>
  <c r="H32" i="39"/>
  <c r="C33" i="39"/>
  <c r="F33" i="39"/>
  <c r="G33" i="39"/>
  <c r="H33" i="39"/>
  <c r="C34" i="39"/>
  <c r="F34" i="39"/>
  <c r="G34" i="39"/>
  <c r="H34" i="39"/>
  <c r="C35" i="39"/>
  <c r="F35" i="39"/>
  <c r="G35" i="39"/>
  <c r="H35" i="39"/>
  <c r="C36" i="39"/>
  <c r="F36" i="39"/>
  <c r="G36" i="39"/>
  <c r="H36" i="39"/>
  <c r="C37" i="39"/>
  <c r="F37" i="39"/>
  <c r="G37" i="39"/>
  <c r="H37" i="39"/>
  <c r="Q3" i="35" l="1"/>
  <c r="P5" i="35"/>
  <c r="P4" i="35"/>
  <c r="P3" i="35"/>
  <c r="Q4" i="35"/>
  <c r="Q5" i="35"/>
  <c r="P6" i="35"/>
  <c r="Q6" i="35"/>
  <c r="P7" i="35"/>
  <c r="Q7" i="35"/>
  <c r="P8" i="35"/>
  <c r="Q8" i="35"/>
  <c r="AZ171" i="1" l="1"/>
  <c r="AZ170" i="1"/>
  <c r="AZ169" i="1"/>
  <c r="AZ168" i="1"/>
  <c r="AZ167" i="1"/>
  <c r="AZ166" i="1"/>
  <c r="AZ165" i="1"/>
  <c r="AZ164" i="1"/>
  <c r="AZ163" i="1"/>
  <c r="AZ162" i="1"/>
  <c r="AZ161" i="1"/>
  <c r="AZ160" i="1"/>
  <c r="AZ159" i="1"/>
  <c r="AZ158" i="1"/>
  <c r="AZ157" i="1"/>
  <c r="AZ156" i="1"/>
  <c r="AZ155" i="1"/>
  <c r="AZ154" i="1"/>
  <c r="AZ153" i="1"/>
  <c r="AZ152" i="1"/>
  <c r="AZ151" i="1"/>
  <c r="AZ150" i="1"/>
  <c r="AZ149" i="1"/>
  <c r="AZ148" i="1"/>
  <c r="AZ147" i="1"/>
  <c r="AZ146" i="1"/>
  <c r="AZ145" i="1"/>
  <c r="AZ144" i="1"/>
  <c r="AZ143" i="1"/>
  <c r="AZ142" i="1"/>
  <c r="AZ141" i="1"/>
  <c r="AZ140" i="1"/>
  <c r="AZ139" i="1"/>
  <c r="AZ138" i="1"/>
  <c r="AZ137" i="1"/>
  <c r="AZ136" i="1"/>
  <c r="AZ135" i="1"/>
  <c r="AZ134" i="1"/>
  <c r="AZ133" i="1"/>
  <c r="AZ132" i="1"/>
  <c r="AZ131" i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8" i="1"/>
  <c r="AZ117" i="1"/>
  <c r="AZ116" i="1"/>
  <c r="AZ115" i="1"/>
  <c r="AZ114" i="1"/>
  <c r="AZ113" i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AZ98" i="1"/>
  <c r="AZ97" i="1"/>
  <c r="AZ96" i="1"/>
  <c r="AZ95" i="1"/>
  <c r="AZ94" i="1"/>
  <c r="AZ93" i="1"/>
  <c r="AZ92" i="1"/>
  <c r="AZ91" i="1"/>
  <c r="AZ90" i="1"/>
  <c r="AZ89" i="1"/>
  <c r="AZ88" i="1"/>
  <c r="AZ87" i="1"/>
  <c r="AZ86" i="1"/>
  <c r="AZ85" i="1"/>
  <c r="AZ84" i="1"/>
  <c r="AZ83" i="1"/>
  <c r="AZ82" i="1"/>
  <c r="AZ81" i="1"/>
  <c r="AZ80" i="1"/>
  <c r="AZ79" i="1"/>
  <c r="AZ78" i="1"/>
  <c r="AZ77" i="1"/>
  <c r="AZ76" i="1"/>
  <c r="AZ75" i="1"/>
  <c r="AZ74" i="1"/>
  <c r="AZ73" i="1"/>
  <c r="AZ72" i="1"/>
  <c r="AZ71" i="1"/>
  <c r="AZ70" i="1"/>
  <c r="AZ69" i="1"/>
  <c r="AZ68" i="1"/>
  <c r="AZ67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AZ51" i="1"/>
  <c r="AZ50" i="1"/>
  <c r="AZ49" i="1"/>
  <c r="AZ48" i="1"/>
  <c r="AZ47" i="1"/>
  <c r="AZ46" i="1"/>
  <c r="AZ45" i="1"/>
  <c r="AZ44" i="1"/>
  <c r="AZ43" i="1"/>
  <c r="AZ42" i="1"/>
  <c r="AZ41" i="1"/>
  <c r="AZ40" i="1"/>
  <c r="AZ39" i="1"/>
  <c r="AZ38" i="1"/>
  <c r="AZ37" i="1"/>
  <c r="AZ36" i="1"/>
  <c r="AZ35" i="1"/>
  <c r="AZ34" i="1"/>
  <c r="AZ33" i="1"/>
  <c r="AZ32" i="1"/>
  <c r="AZ31" i="1"/>
  <c r="AZ30" i="1"/>
  <c r="AZ29" i="1"/>
  <c r="AZ28" i="1"/>
  <c r="AZ27" i="1"/>
  <c r="AZ26" i="1"/>
  <c r="AZ25" i="1"/>
  <c r="AZ24" i="1"/>
  <c r="AZ23" i="1"/>
  <c r="AZ22" i="1"/>
  <c r="AZ21" i="1"/>
  <c r="AZ20" i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Z6" i="1"/>
  <c r="AZ5" i="1"/>
  <c r="AZ4" i="1"/>
  <c r="AZ3" i="1"/>
  <c r="AX240" i="1"/>
  <c r="AX239" i="1"/>
  <c r="AX238" i="1"/>
  <c r="AX237" i="1"/>
  <c r="AX236" i="1"/>
  <c r="AX235" i="1"/>
  <c r="AX234" i="1"/>
  <c r="AX233" i="1"/>
  <c r="AX232" i="1"/>
  <c r="AX231" i="1"/>
  <c r="AX230" i="1"/>
  <c r="AX229" i="1"/>
  <c r="AX228" i="1"/>
  <c r="AX227" i="1"/>
  <c r="AX226" i="1"/>
  <c r="AX225" i="1"/>
  <c r="AX224" i="1"/>
  <c r="AX223" i="1"/>
  <c r="AX222" i="1"/>
  <c r="AX221" i="1"/>
  <c r="AX220" i="1"/>
  <c r="AX219" i="1"/>
  <c r="AX218" i="1"/>
  <c r="AX217" i="1"/>
  <c r="AX216" i="1"/>
  <c r="AX215" i="1"/>
  <c r="AX214" i="1"/>
  <c r="AX213" i="1"/>
  <c r="AX212" i="1"/>
  <c r="AX211" i="1"/>
  <c r="AX210" i="1"/>
  <c r="AX209" i="1"/>
  <c r="AX208" i="1"/>
  <c r="AX207" i="1"/>
  <c r="AX206" i="1"/>
  <c r="AX205" i="1"/>
  <c r="AX204" i="1"/>
  <c r="AX203" i="1"/>
  <c r="AX202" i="1"/>
  <c r="AX201" i="1"/>
  <c r="AX200" i="1"/>
  <c r="AX199" i="1"/>
  <c r="AX198" i="1"/>
  <c r="AX197" i="1"/>
  <c r="AX196" i="1"/>
  <c r="AX195" i="1"/>
  <c r="AX194" i="1"/>
  <c r="AX193" i="1"/>
  <c r="AX192" i="1"/>
  <c r="AX191" i="1"/>
  <c r="AX190" i="1"/>
  <c r="AX189" i="1"/>
  <c r="AX188" i="1"/>
  <c r="AX187" i="1"/>
  <c r="AX186" i="1"/>
  <c r="AX185" i="1"/>
  <c r="AX184" i="1"/>
  <c r="AX183" i="1"/>
  <c r="AX182" i="1"/>
  <c r="AX181" i="1"/>
  <c r="AX180" i="1"/>
  <c r="AX179" i="1"/>
  <c r="AX178" i="1"/>
  <c r="AX177" i="1"/>
  <c r="AX176" i="1"/>
  <c r="AX175" i="1"/>
  <c r="AX174" i="1"/>
  <c r="AX173" i="1"/>
  <c r="AX172" i="1"/>
  <c r="AX171" i="1"/>
  <c r="AX170" i="1"/>
  <c r="AX169" i="1"/>
  <c r="AX168" i="1"/>
  <c r="AX167" i="1"/>
  <c r="AX166" i="1"/>
  <c r="AX165" i="1"/>
  <c r="AX164" i="1"/>
  <c r="AX163" i="1"/>
  <c r="AX162" i="1"/>
  <c r="AX161" i="1"/>
  <c r="AX160" i="1"/>
  <c r="AX159" i="1"/>
  <c r="AX158" i="1"/>
  <c r="AX157" i="1"/>
  <c r="AX156" i="1"/>
  <c r="AX155" i="1"/>
  <c r="AX154" i="1"/>
  <c r="AX153" i="1"/>
  <c r="AX152" i="1"/>
  <c r="AX151" i="1"/>
  <c r="AX150" i="1"/>
  <c r="AX149" i="1"/>
  <c r="AX148" i="1"/>
  <c r="AX147" i="1"/>
  <c r="AX146" i="1"/>
  <c r="AX145" i="1"/>
  <c r="AX144" i="1"/>
  <c r="AX143" i="1"/>
  <c r="AX142" i="1"/>
  <c r="AX141" i="1"/>
  <c r="AX140" i="1"/>
  <c r="AX139" i="1"/>
  <c r="AX138" i="1"/>
  <c r="AX137" i="1"/>
  <c r="AX136" i="1"/>
  <c r="AX135" i="1"/>
  <c r="AX134" i="1"/>
  <c r="AX133" i="1"/>
  <c r="AX132" i="1"/>
  <c r="AX131" i="1"/>
  <c r="AX130" i="1"/>
  <c r="AX129" i="1"/>
  <c r="AX128" i="1"/>
  <c r="AX127" i="1"/>
  <c r="AX126" i="1"/>
  <c r="AX125" i="1"/>
  <c r="AX124" i="1"/>
  <c r="AX123" i="1"/>
  <c r="AX122" i="1"/>
  <c r="AX121" i="1"/>
  <c r="AX120" i="1"/>
  <c r="AX119" i="1"/>
  <c r="AX118" i="1"/>
  <c r="AX117" i="1"/>
  <c r="AX116" i="1"/>
  <c r="AX115" i="1"/>
  <c r="AX114" i="1"/>
  <c r="AX113" i="1"/>
  <c r="AX112" i="1"/>
  <c r="AX111" i="1"/>
  <c r="AX110" i="1"/>
  <c r="AX109" i="1"/>
  <c r="AX108" i="1"/>
  <c r="AX107" i="1"/>
  <c r="AX106" i="1"/>
  <c r="AX105" i="1"/>
  <c r="AX104" i="1"/>
  <c r="AX103" i="1"/>
  <c r="AX102" i="1"/>
  <c r="AX101" i="1"/>
  <c r="AX100" i="1"/>
  <c r="AX99" i="1"/>
  <c r="AX98" i="1"/>
  <c r="AX97" i="1"/>
  <c r="AX96" i="1"/>
  <c r="AX95" i="1"/>
  <c r="AX94" i="1"/>
  <c r="AX93" i="1"/>
  <c r="AX92" i="1"/>
  <c r="AX91" i="1"/>
  <c r="AX90" i="1"/>
  <c r="AX89" i="1"/>
  <c r="AX88" i="1"/>
  <c r="AX87" i="1"/>
  <c r="AX86" i="1"/>
  <c r="AX85" i="1"/>
  <c r="AX84" i="1"/>
  <c r="AX83" i="1"/>
  <c r="AX82" i="1"/>
  <c r="AX81" i="1"/>
  <c r="AX80" i="1"/>
  <c r="AX79" i="1"/>
  <c r="AX78" i="1"/>
  <c r="AX77" i="1"/>
  <c r="AX76" i="1"/>
  <c r="AX75" i="1"/>
  <c r="AX74" i="1"/>
  <c r="AX73" i="1"/>
  <c r="AX72" i="1"/>
  <c r="AX71" i="1"/>
  <c r="AX70" i="1"/>
  <c r="AX69" i="1"/>
  <c r="AX68" i="1"/>
  <c r="AX67" i="1"/>
  <c r="AX66" i="1"/>
  <c r="AX65" i="1"/>
  <c r="AX64" i="1"/>
  <c r="AX63" i="1"/>
  <c r="AX62" i="1"/>
  <c r="AX61" i="1"/>
  <c r="AX60" i="1"/>
  <c r="AX59" i="1"/>
  <c r="AX58" i="1"/>
  <c r="AX57" i="1"/>
  <c r="AX56" i="1"/>
  <c r="AX55" i="1"/>
  <c r="AX54" i="1"/>
  <c r="AX53" i="1"/>
  <c r="AX52" i="1"/>
  <c r="AX51" i="1"/>
  <c r="AX50" i="1"/>
  <c r="AX49" i="1"/>
  <c r="AX48" i="1"/>
  <c r="AX47" i="1"/>
  <c r="AX46" i="1"/>
  <c r="AX45" i="1"/>
  <c r="AX44" i="1"/>
  <c r="AX43" i="1"/>
  <c r="AX42" i="1"/>
  <c r="AX41" i="1"/>
  <c r="AX40" i="1"/>
  <c r="AX39" i="1"/>
  <c r="AX38" i="1"/>
  <c r="AX37" i="1"/>
  <c r="AX36" i="1"/>
  <c r="AX35" i="1"/>
  <c r="AX34" i="1"/>
  <c r="AX33" i="1"/>
  <c r="AX32" i="1"/>
  <c r="AX31" i="1"/>
  <c r="AX30" i="1"/>
  <c r="AX29" i="1"/>
  <c r="AX28" i="1"/>
  <c r="AX27" i="1"/>
  <c r="AX26" i="1"/>
  <c r="AX25" i="1"/>
  <c r="AX24" i="1"/>
  <c r="AX23" i="1"/>
  <c r="AX22" i="1"/>
  <c r="AX21" i="1"/>
  <c r="AX20" i="1"/>
  <c r="AX19" i="1"/>
  <c r="AX18" i="1"/>
  <c r="AX17" i="1"/>
  <c r="AX16" i="1"/>
  <c r="AX15" i="1"/>
  <c r="AX14" i="1"/>
  <c r="AX13" i="1"/>
  <c r="AX12" i="1"/>
  <c r="AX11" i="1"/>
  <c r="AX10" i="1"/>
  <c r="AX9" i="1"/>
  <c r="AX8" i="1"/>
  <c r="AX7" i="1"/>
  <c r="AX6" i="1"/>
  <c r="AX5" i="1"/>
  <c r="AX4" i="1"/>
  <c r="AX3" i="1"/>
  <c r="AF175" i="1"/>
  <c r="AF174" i="1"/>
  <c r="AF173" i="1"/>
  <c r="AF172" i="1"/>
  <c r="AF171" i="1"/>
  <c r="AF170" i="1"/>
  <c r="AF169" i="1"/>
  <c r="AF168" i="1"/>
  <c r="AF167" i="1"/>
  <c r="AF166" i="1"/>
  <c r="AF165" i="1"/>
  <c r="AF176" i="1"/>
  <c r="BG195" i="1"/>
  <c r="BG194" i="1"/>
  <c r="BG193" i="1"/>
  <c r="BG192" i="1"/>
  <c r="BG191" i="1"/>
  <c r="BG190" i="1"/>
  <c r="BG189" i="1"/>
  <c r="BG188" i="1"/>
  <c r="BG187" i="1"/>
  <c r="BG186" i="1"/>
  <c r="BG185" i="1"/>
  <c r="BG184" i="1"/>
  <c r="BG183" i="1"/>
  <c r="BG182" i="1"/>
  <c r="BG181" i="1"/>
  <c r="BG180" i="1"/>
  <c r="BG179" i="1"/>
  <c r="BG178" i="1"/>
  <c r="BG177" i="1"/>
  <c r="BG176" i="1"/>
  <c r="BG175" i="1"/>
  <c r="BG174" i="1"/>
  <c r="BG173" i="1"/>
  <c r="BG172" i="1"/>
  <c r="BG171" i="1"/>
  <c r="BG170" i="1"/>
  <c r="BG169" i="1"/>
  <c r="BG168" i="1"/>
  <c r="BG167" i="1"/>
  <c r="BG166" i="1"/>
  <c r="BG165" i="1"/>
  <c r="BG164" i="1"/>
  <c r="BG163" i="1"/>
  <c r="BG162" i="1"/>
  <c r="BG161" i="1"/>
  <c r="BG160" i="1"/>
  <c r="BG159" i="1"/>
  <c r="BG158" i="1"/>
  <c r="BG157" i="1"/>
  <c r="BG156" i="1"/>
  <c r="BG155" i="1"/>
  <c r="BG154" i="1"/>
  <c r="BG153" i="1"/>
  <c r="BG152" i="1"/>
  <c r="BG151" i="1"/>
  <c r="BG150" i="1"/>
  <c r="BG149" i="1"/>
  <c r="BG148" i="1"/>
  <c r="BG147" i="1"/>
  <c r="BG146" i="1"/>
  <c r="BG145" i="1"/>
  <c r="BG144" i="1"/>
  <c r="BG143" i="1"/>
  <c r="BG142" i="1"/>
  <c r="BG141" i="1"/>
  <c r="BG140" i="1"/>
  <c r="BG139" i="1"/>
  <c r="BG138" i="1"/>
  <c r="BG137" i="1"/>
  <c r="BG136" i="1"/>
  <c r="BG135" i="1"/>
  <c r="BG134" i="1"/>
  <c r="BG133" i="1"/>
  <c r="BG132" i="1"/>
  <c r="BG131" i="1"/>
  <c r="BG130" i="1"/>
  <c r="BG129" i="1"/>
  <c r="BG128" i="1"/>
  <c r="BG127" i="1"/>
  <c r="BG126" i="1"/>
  <c r="BG125" i="1"/>
  <c r="BG124" i="1"/>
  <c r="BG123" i="1"/>
  <c r="BG122" i="1"/>
  <c r="BG121" i="1"/>
  <c r="BG120" i="1"/>
  <c r="BG119" i="1"/>
  <c r="BG118" i="1"/>
  <c r="BG117" i="1"/>
  <c r="BG116" i="1"/>
  <c r="BG115" i="1"/>
  <c r="BG114" i="1"/>
  <c r="BG113" i="1"/>
  <c r="BG112" i="1"/>
  <c r="BG111" i="1"/>
  <c r="BG110" i="1"/>
  <c r="BG109" i="1"/>
  <c r="BG108" i="1"/>
  <c r="BG107" i="1"/>
  <c r="BG106" i="1"/>
  <c r="BG105" i="1"/>
  <c r="BG104" i="1"/>
  <c r="BG103" i="1"/>
  <c r="BG102" i="1"/>
  <c r="BG101" i="1"/>
  <c r="BG100" i="1"/>
  <c r="BG99" i="1"/>
  <c r="BG98" i="1"/>
  <c r="BG97" i="1"/>
  <c r="BG96" i="1"/>
  <c r="BG95" i="1"/>
  <c r="BG94" i="1"/>
  <c r="BG93" i="1"/>
  <c r="BG92" i="1"/>
  <c r="BG91" i="1"/>
  <c r="BG90" i="1"/>
  <c r="BG89" i="1"/>
  <c r="BG88" i="1"/>
  <c r="BG87" i="1"/>
  <c r="BG86" i="1"/>
  <c r="BG85" i="1"/>
  <c r="BG84" i="1"/>
  <c r="BG83" i="1"/>
  <c r="BG82" i="1"/>
  <c r="BG81" i="1"/>
  <c r="BG80" i="1"/>
  <c r="BG79" i="1"/>
  <c r="BG78" i="1"/>
  <c r="BG77" i="1"/>
  <c r="BG76" i="1"/>
  <c r="BG75" i="1"/>
  <c r="BG74" i="1"/>
  <c r="BG73" i="1"/>
  <c r="BG72" i="1"/>
  <c r="BG71" i="1"/>
  <c r="BG70" i="1"/>
  <c r="BG69" i="1"/>
  <c r="BG68" i="1"/>
  <c r="BG67" i="1"/>
  <c r="BG66" i="1"/>
  <c r="BG65" i="1"/>
  <c r="BG64" i="1"/>
  <c r="BG63" i="1"/>
  <c r="BG62" i="1"/>
  <c r="BG61" i="1"/>
  <c r="BG60" i="1"/>
  <c r="BG59" i="1"/>
  <c r="BG58" i="1"/>
  <c r="BG57" i="1"/>
  <c r="BG56" i="1"/>
  <c r="BG55" i="1"/>
  <c r="BG54" i="1"/>
  <c r="BG53" i="1"/>
  <c r="BG52" i="1"/>
  <c r="BG51" i="1"/>
  <c r="BG50" i="1"/>
  <c r="BG49" i="1"/>
  <c r="BG48" i="1"/>
  <c r="BG47" i="1"/>
  <c r="BG46" i="1"/>
  <c r="BG45" i="1"/>
  <c r="BG44" i="1"/>
  <c r="BG43" i="1"/>
  <c r="BG42" i="1"/>
  <c r="BG41" i="1"/>
  <c r="BG40" i="1"/>
  <c r="BG39" i="1"/>
  <c r="BG38" i="1"/>
  <c r="BG37" i="1"/>
  <c r="BG36" i="1"/>
  <c r="BG35" i="1"/>
  <c r="BG34" i="1"/>
  <c r="BG33" i="1"/>
  <c r="BG32" i="1"/>
  <c r="BG31" i="1"/>
  <c r="BG30" i="1"/>
  <c r="BG29" i="1"/>
  <c r="BG28" i="1"/>
  <c r="BG27" i="1"/>
  <c r="BG26" i="1"/>
  <c r="BG25" i="1"/>
  <c r="BG24" i="1"/>
  <c r="BG23" i="1"/>
  <c r="BG22" i="1"/>
  <c r="BG21" i="1"/>
  <c r="BG20" i="1"/>
  <c r="BG19" i="1"/>
  <c r="BG18" i="1"/>
  <c r="BG17" i="1"/>
  <c r="BG16" i="1"/>
  <c r="BG15" i="1"/>
  <c r="BG14" i="1"/>
  <c r="BG13" i="1"/>
  <c r="BG12" i="1"/>
  <c r="BG11" i="1"/>
  <c r="BG10" i="1"/>
  <c r="BG9" i="1"/>
  <c r="BG8" i="1"/>
  <c r="BG7" i="1"/>
  <c r="BG6" i="1"/>
  <c r="BG5" i="1"/>
  <c r="BG4" i="1"/>
  <c r="BG3" i="1"/>
  <c r="AK3" i="1"/>
  <c r="S3" i="1"/>
  <c r="R3" i="1"/>
  <c r="Q3" i="1"/>
  <c r="P3" i="1"/>
</calcChain>
</file>

<file path=xl/sharedStrings.xml><?xml version="1.0" encoding="utf-8"?>
<sst xmlns="http://schemas.openxmlformats.org/spreadsheetml/2006/main" count="138" uniqueCount="133">
  <si>
    <t>Year</t>
  </si>
  <si>
    <t>Baseline Experiments (VAT finances aging costs)</t>
  </si>
  <si>
    <t>Debt to GDP</t>
  </si>
  <si>
    <t>Consumption Tax</t>
  </si>
  <si>
    <t>Labor Tax</t>
  </si>
  <si>
    <t>Business Tax</t>
  </si>
  <si>
    <t>Total Transfers</t>
  </si>
  <si>
    <t>VAT (TFP)</t>
  </si>
  <si>
    <t>Experiment TFP improves</t>
  </si>
  <si>
    <t>Total old age transfers to GDP (Higher TFP)</t>
  </si>
  <si>
    <t>Health and long term care (TFP)</t>
  </si>
  <si>
    <t>GDP (TFP)</t>
  </si>
  <si>
    <t>Reduction in G/GDP</t>
  </si>
  <si>
    <t>VAT (Baseline)</t>
  </si>
  <si>
    <t>GDP (Baseline, 2018=100)</t>
  </si>
  <si>
    <t>Experiments where Debt is used to finance aging costs</t>
  </si>
  <si>
    <t>VAT (Debt)</t>
  </si>
  <si>
    <t>Total transfers (Debt)</t>
  </si>
  <si>
    <t>Health transfers (Debt)</t>
  </si>
  <si>
    <t>Consumption tax revenues (Debt)</t>
  </si>
  <si>
    <t>Labor tax revenues (Debt)</t>
  </si>
  <si>
    <t>Business tax revenues (Debt)</t>
  </si>
  <si>
    <t>GDP (Debt, 2018=100)</t>
  </si>
  <si>
    <t>Health transfers (Health Efficiency)</t>
  </si>
  <si>
    <t>Health Efficiency</t>
  </si>
  <si>
    <t>Experiment where Demographics are more favorable</t>
  </si>
  <si>
    <t>VAT (Demographics)</t>
  </si>
  <si>
    <t>Total transfers (Demographics)</t>
  </si>
  <si>
    <t>Health transfers (Demographics)</t>
  </si>
  <si>
    <t>GDP (Demographics, 2018=100)</t>
  </si>
  <si>
    <t>Interest Rate (Baseline)</t>
  </si>
  <si>
    <t>experiment where copayment Rates are increased</t>
  </si>
  <si>
    <t>Interest Rate (Debt)</t>
  </si>
  <si>
    <t>VAT (higher copayment Rates)</t>
  </si>
  <si>
    <t xml:space="preserve">Experiment where efficiency reduces 10% costs in health </t>
  </si>
  <si>
    <t>Experiments where increases in contributions finance health costs (SSC)</t>
  </si>
  <si>
    <t>Health transfers (SSC)</t>
  </si>
  <si>
    <t>Consumption tax revenues (SSC)</t>
  </si>
  <si>
    <t>Labor tax revenues (SSC)</t>
  </si>
  <si>
    <t>Business tax revenues (SSC)</t>
  </si>
  <si>
    <t>GDP (SSC, 2018=100)</t>
  </si>
  <si>
    <t>Change in SSC Rate</t>
  </si>
  <si>
    <t>VAT (SSC)</t>
  </si>
  <si>
    <t>Total transfers (SSC)</t>
  </si>
  <si>
    <t>Investment to GDP (Debt accumulation scenario)</t>
  </si>
  <si>
    <t>Investment to GDP (Baseline scenario)</t>
  </si>
  <si>
    <t>Health Care Transfers (RHS)</t>
  </si>
  <si>
    <t>VAT (Health Care Efficiency)</t>
  </si>
  <si>
    <t>GDP (Health Care Efficiency, 2018=100)</t>
  </si>
  <si>
    <t>GDP (TFP, G, and Health Care Grow at 1 Percentage Point)</t>
  </si>
  <si>
    <t>VAT (TFP, G, and Health Care Grow at 1 Percentage Point)</t>
  </si>
  <si>
    <t xml:space="preserve">         Estonia</t>
  </si>
  <si>
    <t xml:space="preserve">         Latvia</t>
  </si>
  <si>
    <t xml:space="preserve">         Denmark</t>
  </si>
  <si>
    <t xml:space="preserve">         France</t>
  </si>
  <si>
    <t xml:space="preserve">         Greece</t>
  </si>
  <si>
    <t xml:space="preserve">         Sweden</t>
  </si>
  <si>
    <t xml:space="preserve">         Portugal</t>
  </si>
  <si>
    <t xml:space="preserve">         Finland</t>
  </si>
  <si>
    <t xml:space="preserve">         Germany</t>
  </si>
  <si>
    <t>Italy</t>
  </si>
  <si>
    <t>Japan</t>
  </si>
  <si>
    <t>Top 10 Countries excluding Japan</t>
  </si>
  <si>
    <t>Country</t>
  </si>
  <si>
    <t>Japan and Top 10 countries old age dependency ratio by year</t>
  </si>
  <si>
    <t>Source: United Nations, Department of Economic and Social Affairs, Population Division, World Population Prospects: The 2017 Revision.</t>
  </si>
  <si>
    <t>Germany</t>
  </si>
  <si>
    <t>Belgium</t>
  </si>
  <si>
    <t>Finland</t>
  </si>
  <si>
    <t>Sweden</t>
  </si>
  <si>
    <t>Denmark</t>
  </si>
  <si>
    <t>Hungary</t>
  </si>
  <si>
    <t>Norway</t>
  </si>
  <si>
    <t>Switzerland</t>
  </si>
  <si>
    <t>Netherlands</t>
  </si>
  <si>
    <t>Luxembourg</t>
  </si>
  <si>
    <t>Turkey</t>
  </si>
  <si>
    <t>Ireland</t>
  </si>
  <si>
    <t>Data for Figure</t>
  </si>
  <si>
    <t>Canada*</t>
  </si>
  <si>
    <t xml:space="preserve">Korea </t>
  </si>
  <si>
    <t>Australia</t>
  </si>
  <si>
    <t>New Zealand</t>
  </si>
  <si>
    <t>Mexico</t>
  </si>
  <si>
    <t>Israel*</t>
  </si>
  <si>
    <t>Chile</t>
  </si>
  <si>
    <t>Unweighted average</t>
  </si>
  <si>
    <t>United Kingdom</t>
  </si>
  <si>
    <t>Slovak Republic</t>
  </si>
  <si>
    <t>France*</t>
  </si>
  <si>
    <t>Estonia</t>
  </si>
  <si>
    <t>Austria*</t>
  </si>
  <si>
    <t>Spain*</t>
  </si>
  <si>
    <t>Latvia</t>
  </si>
  <si>
    <t>Czech Republic</t>
  </si>
  <si>
    <t>Slovenia</t>
  </si>
  <si>
    <t>Portugal*</t>
  </si>
  <si>
    <t xml:space="preserve">Poland </t>
  </si>
  <si>
    <t>Iceland</t>
  </si>
  <si>
    <t>Greece*</t>
  </si>
  <si>
    <t>Median</t>
  </si>
  <si>
    <t>Bottom 10 Avg</t>
  </si>
  <si>
    <t>Top 10 Avg</t>
  </si>
  <si>
    <t>Bottom 10</t>
  </si>
  <si>
    <t>Top 10</t>
  </si>
  <si>
    <t>Rank</t>
  </si>
  <si>
    <t>VAT rates, 2018</t>
  </si>
  <si>
    <t xml:space="preserve">Source: OECD, Tax Statistics. </t>
  </si>
  <si>
    <t>85over</t>
  </si>
  <si>
    <t>80-84</t>
  </si>
  <si>
    <t>75-79</t>
  </si>
  <si>
    <t>70-74</t>
  </si>
  <si>
    <t>65-69</t>
  </si>
  <si>
    <t>60-64</t>
  </si>
  <si>
    <t>55-59</t>
  </si>
  <si>
    <t>50-54</t>
  </si>
  <si>
    <t>45-49</t>
  </si>
  <si>
    <t>40-44</t>
  </si>
  <si>
    <t>35-39</t>
  </si>
  <si>
    <t>30-34</t>
  </si>
  <si>
    <t>25-29</t>
  </si>
  <si>
    <t>20-24</t>
  </si>
  <si>
    <t>15-19</t>
  </si>
  <si>
    <t>Sources: Basic Survey on Wage Structure; Ministry of Health, Labour and Welfare; IMF staff calculations.</t>
  </si>
  <si>
    <t>2015 data</t>
  </si>
  <si>
    <t>Type 4 (Top 1% Productivity)</t>
  </si>
  <si>
    <t>Type 3 (High Productivity)</t>
  </si>
  <si>
    <t>Type 2 (Medium Productivity)</t>
  </si>
  <si>
    <t>Age</t>
  </si>
  <si>
    <t>Per capita spending</t>
  </si>
  <si>
    <t>Copayment rate</t>
  </si>
  <si>
    <t>Source: Ministry of Health, Labor, and Welfare; IMF staff estimates.</t>
  </si>
  <si>
    <t>Health Care Transfers and Copayments by 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</si>
</sst>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0"/>
    <numFmt numFmtId="167" formatCode="0.0"/>
  </numFmts>
  <fonts count="20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9"/>
      <name val="Arial"/>
      <family val="2"/>
    </font>
    <font>
      <sz val="10"/>
      <color rgb="FF010000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</borders>
  <cellStyleXfs count="14">
    <xf numFmtId="0" fontId="0" fillId="0" borderId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10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45">
    <xf numFmtId="0" fontId="0" fillId="0" borderId="0" xfId="0"/>
    <xf numFmtId="0" fontId="3" fillId="0" borderId="0" xfId="0" applyFont="1"/>
    <xf numFmtId="164" fontId="0" fillId="0" borderId="0" xfId="0" applyNumberFormat="1"/>
    <xf numFmtId="0" fontId="2" fillId="0" borderId="0" xfId="9" applyNumberFormat="1" applyFont="1"/>
    <xf numFmtId="0" fontId="2" fillId="0" borderId="0" xfId="9" applyNumberFormat="1" applyFont="1" applyAlignment="1">
      <alignment horizontal="right" wrapText="1"/>
    </xf>
    <xf numFmtId="167" fontId="2" fillId="0" borderId="0" xfId="9" applyNumberFormat="1" applyFont="1" applyAlignment="1">
      <alignment horizontal="right" wrapText="1"/>
    </xf>
    <xf numFmtId="0" fontId="2" fillId="0" borderId="0" xfId="9" applyNumberFormat="1" applyFont="1" applyAlignment="1">
      <alignment horizontal="left" wrapText="1"/>
    </xf>
    <xf numFmtId="167" fontId="2" fillId="0" borderId="0" xfId="9" applyNumberFormat="1" applyFont="1"/>
    <xf numFmtId="0" fontId="11" fillId="0" borderId="0" xfId="10" applyFont="1"/>
    <xf numFmtId="0" fontId="10" fillId="0" borderId="0" xfId="10"/>
    <xf numFmtId="0" fontId="11" fillId="0" borderId="0" xfId="10" applyFont="1" applyFill="1" applyAlignment="1"/>
    <xf numFmtId="0" fontId="10" fillId="0" borderId="0" xfId="10" applyFont="1"/>
    <xf numFmtId="0" fontId="11" fillId="0" borderId="0" xfId="10" applyFont="1" applyFill="1" applyAlignment="1">
      <alignment wrapText="1"/>
    </xf>
    <xf numFmtId="0" fontId="11" fillId="0" borderId="0" xfId="10" applyFont="1" applyAlignment="1">
      <alignment horizontal="center"/>
    </xf>
    <xf numFmtId="0" fontId="12" fillId="0" borderId="0" xfId="10" applyFont="1" applyAlignment="1">
      <alignment horizontal="center"/>
    </xf>
    <xf numFmtId="0" fontId="13" fillId="0" borderId="0" xfId="10" applyFont="1" applyAlignment="1">
      <alignment vertical="top" wrapText="1"/>
    </xf>
    <xf numFmtId="0" fontId="10" fillId="0" borderId="0" xfId="10" applyFont="1" applyAlignment="1">
      <alignment vertical="top" wrapText="1"/>
    </xf>
    <xf numFmtId="0" fontId="15" fillId="2" borderId="0" xfId="10" applyFont="1" applyFill="1" applyAlignment="1"/>
    <xf numFmtId="0" fontId="10" fillId="0" borderId="2" xfId="10" applyBorder="1"/>
    <xf numFmtId="0" fontId="16" fillId="0" borderId="2" xfId="10" applyFont="1" applyBorder="1" applyAlignment="1">
      <alignment horizontal="right" vertical="center"/>
    </xf>
    <xf numFmtId="0" fontId="16" fillId="0" borderId="2" xfId="10" applyFont="1" applyBorder="1" applyAlignment="1">
      <alignment horizontal="left" vertical="center"/>
    </xf>
    <xf numFmtId="0" fontId="16" fillId="0" borderId="0" xfId="10" applyFont="1" applyAlignment="1">
      <alignment horizontal="right" vertical="center"/>
    </xf>
    <xf numFmtId="0" fontId="16" fillId="0" borderId="0" xfId="10" applyFont="1" applyAlignment="1">
      <alignment horizontal="left" vertical="center"/>
    </xf>
    <xf numFmtId="0" fontId="16" fillId="3" borderId="0" xfId="10" applyFont="1" applyFill="1" applyAlignment="1">
      <alignment horizontal="right" vertical="center"/>
    </xf>
    <xf numFmtId="0" fontId="16" fillId="3" borderId="0" xfId="10" applyFont="1" applyFill="1" applyAlignment="1">
      <alignment horizontal="left" vertical="center"/>
    </xf>
    <xf numFmtId="0" fontId="16" fillId="3" borderId="0" xfId="10" applyFont="1" applyFill="1" applyBorder="1" applyAlignment="1">
      <alignment horizontal="left" vertical="center"/>
    </xf>
    <xf numFmtId="0" fontId="10" fillId="0" borderId="3" xfId="10" applyFont="1" applyFill="1" applyBorder="1" applyAlignment="1">
      <alignment horizontal="right" vertical="center"/>
    </xf>
    <xf numFmtId="0" fontId="16" fillId="0" borderId="3" xfId="10" applyFont="1" applyFill="1" applyBorder="1" applyAlignment="1">
      <alignment horizontal="right" vertical="center"/>
    </xf>
    <xf numFmtId="0" fontId="10" fillId="0" borderId="3" xfId="10" applyFont="1" applyBorder="1" applyAlignment="1">
      <alignment horizontal="right" vertical="center"/>
    </xf>
    <xf numFmtId="0" fontId="17" fillId="0" borderId="0" xfId="10" applyFont="1" applyBorder="1" applyAlignment="1">
      <alignment vertical="center"/>
    </xf>
    <xf numFmtId="0" fontId="18" fillId="0" borderId="0" xfId="0" applyFont="1"/>
    <xf numFmtId="0" fontId="1" fillId="0" borderId="0" xfId="11"/>
    <xf numFmtId="0" fontId="8" fillId="0" borderId="0" xfId="11" applyFont="1" applyFill="1"/>
    <xf numFmtId="0" fontId="9" fillId="4" borderId="0" xfId="11" applyFont="1" applyFill="1"/>
    <xf numFmtId="0" fontId="19" fillId="0" borderId="0" xfId="11" applyFont="1" applyFill="1"/>
    <xf numFmtId="1" fontId="19" fillId="0" borderId="0" xfId="11" applyNumberFormat="1" applyFont="1" applyFill="1"/>
    <xf numFmtId="167" fontId="19" fillId="0" borderId="0" xfId="11" applyNumberFormat="1" applyFont="1" applyFill="1"/>
    <xf numFmtId="0" fontId="14" fillId="0" borderId="0" xfId="10" applyFont="1" applyAlignment="1">
      <alignment horizontal="center" vertical="top" wrapText="1"/>
    </xf>
    <xf numFmtId="0" fontId="7" fillId="0" borderId="0" xfId="8" applyNumberFormat="1" applyAlignment="1">
      <alignment horizontal="center"/>
    </xf>
    <xf numFmtId="0" fontId="7" fillId="0" borderId="1" xfId="7" applyNumberFormat="1" applyAlignment="1">
      <alignment horizontal="center"/>
    </xf>
    <xf numFmtId="167" fontId="4" fillId="0" borderId="0" xfId="0" applyNumberFormat="1" applyFont="1"/>
    <xf numFmtId="167" fontId="0" fillId="0" borderId="0" xfId="0" applyNumberFormat="1"/>
    <xf numFmtId="167" fontId="0" fillId="0" borderId="0" xfId="0" applyNumberFormat="1" applyAlignment="1">
      <alignment horizontal="center"/>
    </xf>
    <xf numFmtId="2" fontId="1" fillId="0" borderId="0" xfId="11" applyNumberFormat="1"/>
    <xf numFmtId="2" fontId="1" fillId="4" borderId="0" xfId="11" applyNumberFormat="1" applyFill="1"/>
  </cellXfs>
  <cellStyles count="14">
    <cellStyle name="Followed Hyperlink" xfId="2" builtinId="9" hidden="1"/>
    <cellStyle name="Followed Hyperlink" xfId="4" builtinId="9" hidden="1"/>
    <cellStyle name="Followed Hyperlink" xfId="6" builtinId="9" hidden="1"/>
    <cellStyle name="Heading 3" xfId="7" builtinId="18"/>
    <cellStyle name="Heading 4" xfId="8" builtinId="19"/>
    <cellStyle name="Hyperlink" xfId="1" builtinId="8" hidden="1"/>
    <cellStyle name="Hyperlink" xfId="3" builtinId="8" hidden="1"/>
    <cellStyle name="Hyperlink" xfId="5" builtinId="8" hidden="1"/>
    <cellStyle name="Normal" xfId="0" builtinId="0"/>
    <cellStyle name="Normal 2" xfId="9" xr:uid="{8222BFB7-A089-4CDF-9EB4-0C5E1D8E16FB}"/>
    <cellStyle name="Normal 3" xfId="10" xr:uid="{5AF89FDD-C7C7-46A0-8C55-5BDA7AE42319}"/>
    <cellStyle name="Normal 4" xfId="11" xr:uid="{7509203E-2387-4C77-99F2-423B2ACE520B}"/>
    <cellStyle name="Percent 2" xfId="12" xr:uid="{B6FB9916-0F12-4BFD-84CC-D0156222C0D6}"/>
    <cellStyle name="Percent 5" xfId="13" xr:uid="{A535B20B-A1FD-4475-A018-70874589BDF2}"/>
  </cellStyles>
  <dxfs count="0"/>
  <tableStyles count="0" defaultTableStyle="TableStyleMedium9" defaultPivotStyle="PivotStyleMedium7"/>
  <colors>
    <mruColors>
      <color rgb="FF4B82AD"/>
      <color rgb="FFCC00CC"/>
      <color rgb="FF009644"/>
      <color rgb="FFAFFC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4.xml"/><Relationship Id="rId26" Type="http://schemas.openxmlformats.org/officeDocument/2006/relationships/externalLink" Target="externalLinks/externalLink1.xml"/><Relationship Id="rId3" Type="http://schemas.openxmlformats.org/officeDocument/2006/relationships/chartsheet" Target="chartsheets/sheet2.xml"/><Relationship Id="rId21" Type="http://schemas.openxmlformats.org/officeDocument/2006/relationships/worksheet" Target="worksheets/sheet5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6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3.xml"/><Relationship Id="rId25" Type="http://schemas.openxmlformats.org/officeDocument/2006/relationships/worksheet" Target="worksheets/sheet9.xml"/><Relationship Id="rId33" Type="http://schemas.openxmlformats.org/officeDocument/2006/relationships/styles" Target="styles.xml"/><Relationship Id="rId2" Type="http://schemas.openxmlformats.org/officeDocument/2006/relationships/worksheet" Target="worksheets/sheet1.xml"/><Relationship Id="rId16" Type="http://schemas.openxmlformats.org/officeDocument/2006/relationships/worksheet" Target="worksheets/sheet4.xml"/><Relationship Id="rId20" Type="http://schemas.openxmlformats.org/officeDocument/2006/relationships/chartsheet" Target="chartsheets/sheet16.xml"/><Relationship Id="rId29" Type="http://schemas.openxmlformats.org/officeDocument/2006/relationships/externalLink" Target="externalLinks/externalLink4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5.xml"/><Relationship Id="rId11" Type="http://schemas.openxmlformats.org/officeDocument/2006/relationships/worksheet" Target="worksheets/sheet2.xml"/><Relationship Id="rId24" Type="http://schemas.openxmlformats.org/officeDocument/2006/relationships/worksheet" Target="worksheets/sheet8.xml"/><Relationship Id="rId32" Type="http://schemas.openxmlformats.org/officeDocument/2006/relationships/theme" Target="theme/theme1.xml"/><Relationship Id="rId5" Type="http://schemas.openxmlformats.org/officeDocument/2006/relationships/chartsheet" Target="chartsheets/sheet4.xml"/><Relationship Id="rId15" Type="http://schemas.openxmlformats.org/officeDocument/2006/relationships/worksheet" Target="worksheets/sheet3.xml"/><Relationship Id="rId23" Type="http://schemas.openxmlformats.org/officeDocument/2006/relationships/worksheet" Target="worksheets/sheet7.xml"/><Relationship Id="rId28" Type="http://schemas.openxmlformats.org/officeDocument/2006/relationships/externalLink" Target="externalLinks/externalLink3.xml"/><Relationship Id="rId10" Type="http://schemas.openxmlformats.org/officeDocument/2006/relationships/chartsheet" Target="chartsheets/sheet9.xml"/><Relationship Id="rId19" Type="http://schemas.openxmlformats.org/officeDocument/2006/relationships/chartsheet" Target="chartsheets/sheet15.xml"/><Relationship Id="rId31" Type="http://schemas.openxmlformats.org/officeDocument/2006/relationships/externalLink" Target="externalLinks/externalLink6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8.xml"/><Relationship Id="rId14" Type="http://schemas.openxmlformats.org/officeDocument/2006/relationships/chartsheet" Target="chartsheets/sheet12.xml"/><Relationship Id="rId22" Type="http://schemas.openxmlformats.org/officeDocument/2006/relationships/worksheet" Target="worksheets/sheet6.xml"/><Relationship Id="rId27" Type="http://schemas.openxmlformats.org/officeDocument/2006/relationships/externalLink" Target="externalLinks/externalLink2.xml"/><Relationship Id="rId30" Type="http://schemas.openxmlformats.org/officeDocument/2006/relationships/externalLink" Target="externalLinks/externalLink5.xml"/><Relationship Id="rId35" Type="http://schemas.openxmlformats.org/officeDocument/2006/relationships/calcChain" Target="calcChain.xml"/><Relationship Id="rId8" Type="http://schemas.openxmlformats.org/officeDocument/2006/relationships/chartsheet" Target="chartsheets/sheet7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7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4412835610410007E-2"/>
          <c:y val="0.19183682113704753"/>
          <c:w val="0.90600172518169586"/>
          <c:h val="0.65392263067858547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1_data'!$P$2</c:f>
              <c:strCache>
                <c:ptCount val="1"/>
                <c:pt idx="0">
                  <c:v>Japan</c:v>
                </c:pt>
              </c:strCache>
            </c:strRef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38100">
                <a:solidFill>
                  <a:schemeClr val="accent1"/>
                </a:solidFill>
              </a:ln>
              <a:effectLst/>
            </c:spPr>
          </c:marker>
          <c:xVal>
            <c:numRef>
              <c:f>'Fig 1_data'!$O$3:$O$8</c:f>
              <c:numCache>
                <c:formatCode>General</c:formatCode>
                <c:ptCount val="6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  <c:pt idx="3">
                  <c:v>2045</c:v>
                </c:pt>
                <c:pt idx="4">
                  <c:v>2055</c:v>
                </c:pt>
                <c:pt idx="5">
                  <c:v>2065</c:v>
                </c:pt>
              </c:numCache>
            </c:numRef>
          </c:xVal>
          <c:yVal>
            <c:numRef>
              <c:f>'Fig 1_data'!$P$3:$P$8</c:f>
              <c:numCache>
                <c:formatCode>0.0</c:formatCode>
                <c:ptCount val="6"/>
                <c:pt idx="0">
                  <c:v>42.7</c:v>
                </c:pt>
                <c:pt idx="1">
                  <c:v>50.2</c:v>
                </c:pt>
                <c:pt idx="2">
                  <c:v>56.6</c:v>
                </c:pt>
                <c:pt idx="3">
                  <c:v>68.400000000000006</c:v>
                </c:pt>
                <c:pt idx="4">
                  <c:v>72.3</c:v>
                </c:pt>
                <c:pt idx="5">
                  <c:v>71.099999999999994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8DE-4BC5-BFEC-42DF2B2C709E}"/>
            </c:ext>
          </c:extLst>
        </c:ser>
        <c:ser>
          <c:idx val="1"/>
          <c:order val="1"/>
          <c:tx>
            <c:strRef>
              <c:f>'Fig 1_data'!$Q$2</c:f>
              <c:strCache>
                <c:ptCount val="1"/>
                <c:pt idx="0">
                  <c:v>Top 10 Countries excluding Japan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accent2"/>
              </a:solidFill>
              <a:ln w="38100">
                <a:solidFill>
                  <a:schemeClr val="accent2"/>
                </a:solidFill>
              </a:ln>
              <a:effectLst/>
            </c:spPr>
          </c:marker>
          <c:xVal>
            <c:numRef>
              <c:f>'Fig 1_data'!$O$3:$O$8</c:f>
              <c:numCache>
                <c:formatCode>General</c:formatCode>
                <c:ptCount val="6"/>
                <c:pt idx="0">
                  <c:v>2015</c:v>
                </c:pt>
                <c:pt idx="1">
                  <c:v>2025</c:v>
                </c:pt>
                <c:pt idx="2">
                  <c:v>2035</c:v>
                </c:pt>
                <c:pt idx="3">
                  <c:v>2045</c:v>
                </c:pt>
                <c:pt idx="4">
                  <c:v>2055</c:v>
                </c:pt>
                <c:pt idx="5">
                  <c:v>2065</c:v>
                </c:pt>
              </c:numCache>
            </c:numRef>
          </c:xVal>
          <c:yVal>
            <c:numRef>
              <c:f>'Fig 1_data'!$Q$3:$Q$8</c:f>
              <c:numCache>
                <c:formatCode>0.0</c:formatCode>
                <c:ptCount val="6"/>
                <c:pt idx="0">
                  <c:v>31.069999999999993</c:v>
                </c:pt>
                <c:pt idx="1">
                  <c:v>37.18</c:v>
                </c:pt>
                <c:pt idx="2">
                  <c:v>45.179999999999993</c:v>
                </c:pt>
                <c:pt idx="3">
                  <c:v>51</c:v>
                </c:pt>
                <c:pt idx="4">
                  <c:v>54.470000000000006</c:v>
                </c:pt>
                <c:pt idx="5">
                  <c:v>54.379999999999995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8DE-4BC5-BFEC-42DF2B2C70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90541040"/>
        <c:axId val="2093641072"/>
      </c:scatterChart>
      <c:valAx>
        <c:axId val="2090541040"/>
        <c:scaling>
          <c:orientation val="minMax"/>
          <c:max val="2065"/>
          <c:min val="2015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93641072"/>
        <c:crosses val="autoZero"/>
        <c:crossBetween val="midCat"/>
        <c:majorUnit val="10"/>
      </c:valAx>
      <c:valAx>
        <c:axId val="2093641072"/>
        <c:scaling>
          <c:orientation val="minMax"/>
          <c:min val="30"/>
        </c:scaling>
        <c:delete val="0"/>
        <c:axPos val="l"/>
        <c:numFmt formatCode="0" sourceLinked="0"/>
        <c:majorTickMark val="in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209054104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6.7411613298860487E-2"/>
          <c:y val="0.21279994955358586"/>
          <c:w val="0.4256160851951612"/>
          <c:h val="0.169509983469563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92823179496995E-2"/>
          <c:y val="0.134341921909652"/>
          <c:w val="0.89443513459972901"/>
          <c:h val="0.73003206563893797"/>
        </c:manualLayout>
      </c:layout>
      <c:lineChart>
        <c:grouping val="standard"/>
        <c:varyColors val="0"/>
        <c:ser>
          <c:idx val="0"/>
          <c:order val="0"/>
          <c:tx>
            <c:v>Debt-to-GDP Ratio</c:v>
          </c:tx>
          <c:spPr>
            <a:ln w="3810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Fig_Table!$V$3:$V$53</c:f>
              <c:numCache>
                <c:formatCode>0.0</c:formatCode>
                <c:ptCount val="51"/>
                <c:pt idx="0">
                  <c:v>2.0099999999999998</c:v>
                </c:pt>
                <c:pt idx="1">
                  <c:v>2.0099999999999998</c:v>
                </c:pt>
                <c:pt idx="2">
                  <c:v>2.0099999999999998</c:v>
                </c:pt>
                <c:pt idx="3">
                  <c:v>2.0099999999999998</c:v>
                </c:pt>
                <c:pt idx="4">
                  <c:v>2.0270999999999999</c:v>
                </c:pt>
                <c:pt idx="5">
                  <c:v>2.0413000000000001</c:v>
                </c:pt>
                <c:pt idx="6">
                  <c:v>2.0775999999999999</c:v>
                </c:pt>
                <c:pt idx="7">
                  <c:v>2.1175999999999999</c:v>
                </c:pt>
                <c:pt idx="8">
                  <c:v>2.1638999999999999</c:v>
                </c:pt>
                <c:pt idx="9">
                  <c:v>2.1871</c:v>
                </c:pt>
                <c:pt idx="10">
                  <c:v>2.2269000000000001</c:v>
                </c:pt>
                <c:pt idx="11">
                  <c:v>2.2738999999999998</c:v>
                </c:pt>
                <c:pt idx="12">
                  <c:v>2.3407</c:v>
                </c:pt>
                <c:pt idx="13">
                  <c:v>2.3988</c:v>
                </c:pt>
                <c:pt idx="14">
                  <c:v>2.4662000000000002</c:v>
                </c:pt>
                <c:pt idx="15">
                  <c:v>2.5158999999999998</c:v>
                </c:pt>
                <c:pt idx="16">
                  <c:v>2.5929000000000002</c:v>
                </c:pt>
                <c:pt idx="17">
                  <c:v>2.6699000000000002</c:v>
                </c:pt>
                <c:pt idx="18">
                  <c:v>2.7210999999999999</c:v>
                </c:pt>
                <c:pt idx="19">
                  <c:v>2.7932999999999999</c:v>
                </c:pt>
                <c:pt idx="20">
                  <c:v>2.8395999999999999</c:v>
                </c:pt>
                <c:pt idx="21">
                  <c:v>2.8860000000000001</c:v>
                </c:pt>
                <c:pt idx="22">
                  <c:v>2.9397000000000002</c:v>
                </c:pt>
                <c:pt idx="23">
                  <c:v>2.9746999999999999</c:v>
                </c:pt>
                <c:pt idx="24">
                  <c:v>3</c:v>
                </c:pt>
                <c:pt idx="25">
                  <c:v>3</c:v>
                </c:pt>
                <c:pt idx="26">
                  <c:v>3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3</c:v>
                </c:pt>
                <c:pt idx="31">
                  <c:v>3</c:v>
                </c:pt>
                <c:pt idx="32">
                  <c:v>3</c:v>
                </c:pt>
                <c:pt idx="33">
                  <c:v>3</c:v>
                </c:pt>
                <c:pt idx="34">
                  <c:v>3</c:v>
                </c:pt>
                <c:pt idx="35">
                  <c:v>3</c:v>
                </c:pt>
                <c:pt idx="36">
                  <c:v>3</c:v>
                </c:pt>
                <c:pt idx="37">
                  <c:v>3</c:v>
                </c:pt>
                <c:pt idx="38">
                  <c:v>3</c:v>
                </c:pt>
                <c:pt idx="39">
                  <c:v>3</c:v>
                </c:pt>
                <c:pt idx="40">
                  <c:v>3</c:v>
                </c:pt>
                <c:pt idx="41">
                  <c:v>3</c:v>
                </c:pt>
                <c:pt idx="42">
                  <c:v>3</c:v>
                </c:pt>
                <c:pt idx="43">
                  <c:v>3</c:v>
                </c:pt>
                <c:pt idx="44">
                  <c:v>3</c:v>
                </c:pt>
                <c:pt idx="45">
                  <c:v>3</c:v>
                </c:pt>
                <c:pt idx="46">
                  <c:v>3</c:v>
                </c:pt>
                <c:pt idx="47">
                  <c:v>3</c:v>
                </c:pt>
                <c:pt idx="48">
                  <c:v>3</c:v>
                </c:pt>
                <c:pt idx="49">
                  <c:v>3</c:v>
                </c:pt>
                <c:pt idx="5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9A-445B-A7C2-B8A7BD8808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28642752"/>
        <c:axId val="-1528640000"/>
      </c:lineChart>
      <c:catAx>
        <c:axId val="-15286427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bg1">
                <a:lumMod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64000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528640000"/>
        <c:scaling>
          <c:orientation val="minMax"/>
          <c:max val="3.5"/>
          <c:min val="1.5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12700">
            <a:solidFill>
              <a:schemeClr val="bg1">
                <a:lumMod val="85000"/>
              </a:schemeClr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642752"/>
        <c:crosses val="autoZero"/>
        <c:crossBetween val="between"/>
        <c:majorUnit val="0.5"/>
      </c:valAx>
      <c:spPr>
        <a:solidFill>
          <a:srgbClr val="FFFFFF"/>
        </a:solidFill>
        <a:ln w="12700">
          <a:solidFill>
            <a:schemeClr val="bg1">
              <a:lumMod val="85000"/>
            </a:schemeClr>
          </a:solidFill>
          <a:prstDash val="solid"/>
        </a:ln>
        <a:effectLst/>
      </c:spPr>
    </c:plotArea>
    <c:legend>
      <c:legendPos val="r"/>
      <c:layout>
        <c:manualLayout>
          <c:xMode val="edge"/>
          <c:yMode val="edge"/>
          <c:x val="0.68162404989147973"/>
          <c:y val="0.53359886666977829"/>
          <c:w val="0.26513439863427263"/>
          <c:h val="6.009785216208737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userShapes r:id="rId3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2400" b="1" i="0" u="none" strike="noStrike" baseline="0">
                <a:solidFill>
                  <a:srgbClr val="4B82AD"/>
                </a:solidFill>
                <a:effectLst/>
              </a:rPr>
              <a:t>Figure 13. Changes in Interest Rates Under Baseline and Debt Financing Scenario</a:t>
            </a:r>
          </a:p>
          <a:p>
            <a:pPr>
              <a:defRPr sz="1800"/>
            </a:pPr>
            <a:r>
              <a:rPr lang="en-US" sz="1800">
                <a:solidFill>
                  <a:srgbClr val="4B82AD"/>
                </a:solidFill>
              </a:rPr>
              <a:t>(In basis points, relative to 2017)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71620253152867E-2"/>
          <c:y val="0.18172014947298001"/>
          <c:w val="0.89032028072067904"/>
          <c:h val="0.67901542230320699"/>
        </c:manualLayout>
      </c:layout>
      <c:scatterChart>
        <c:scatterStyle val="lineMarker"/>
        <c:varyColors val="0"/>
        <c:ser>
          <c:idx val="0"/>
          <c:order val="0"/>
          <c:tx>
            <c:strRef>
              <c:f>Fig_Table!$I$2</c:f>
              <c:strCache>
                <c:ptCount val="1"/>
                <c:pt idx="0">
                  <c:v>Interest Rate (Baseline)</c:v>
                </c:pt>
              </c:strCache>
            </c:strRef>
          </c:tx>
          <c:spPr>
            <a:ln w="3492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xVal>
          <c:yVal>
            <c:numRef>
              <c:f>Fig_Table!$I$3:$I$53</c:f>
              <c:numCache>
                <c:formatCode>0.0</c:formatCode>
                <c:ptCount val="51"/>
                <c:pt idx="0">
                  <c:v>0</c:v>
                </c:pt>
                <c:pt idx="1">
                  <c:v>-0.94666666666798349</c:v>
                </c:pt>
                <c:pt idx="2">
                  <c:v>-2.2166666666678658</c:v>
                </c:pt>
                <c:pt idx="3">
                  <c:v>-3.7146666666654227</c:v>
                </c:pt>
                <c:pt idx="4">
                  <c:v>-5.1206666666669953</c:v>
                </c:pt>
                <c:pt idx="5">
                  <c:v>-6.5806666666667901</c:v>
                </c:pt>
                <c:pt idx="6">
                  <c:v>-7.8386666666663274</c:v>
                </c:pt>
                <c:pt idx="7">
                  <c:v>-8.8266666666658722</c:v>
                </c:pt>
                <c:pt idx="8">
                  <c:v>-10.816666666666475</c:v>
                </c:pt>
                <c:pt idx="9">
                  <c:v>-12.642666666666802</c:v>
                </c:pt>
                <c:pt idx="10">
                  <c:v>-14.108666666665659</c:v>
                </c:pt>
                <c:pt idx="11">
                  <c:v>-15.948666666665279</c:v>
                </c:pt>
                <c:pt idx="12">
                  <c:v>-18.008666666664563</c:v>
                </c:pt>
                <c:pt idx="13">
                  <c:v>-19.128666666663463</c:v>
                </c:pt>
                <c:pt idx="14">
                  <c:v>-20.784666666664453</c:v>
                </c:pt>
                <c:pt idx="15">
                  <c:v>-23.214666666664385</c:v>
                </c:pt>
                <c:pt idx="16">
                  <c:v>-25.260666666664378</c:v>
                </c:pt>
                <c:pt idx="17">
                  <c:v>-27.248666666666033</c:v>
                </c:pt>
                <c:pt idx="18">
                  <c:v>-30.022666666666975</c:v>
                </c:pt>
                <c:pt idx="19">
                  <c:v>-32.348666666666134</c:v>
                </c:pt>
                <c:pt idx="20">
                  <c:v>-34.386666666665903</c:v>
                </c:pt>
                <c:pt idx="21">
                  <c:v>-36.262666666666554</c:v>
                </c:pt>
                <c:pt idx="22">
                  <c:v>-37.486666666666224</c:v>
                </c:pt>
                <c:pt idx="23">
                  <c:v>-38.41266666666732</c:v>
                </c:pt>
                <c:pt idx="24">
                  <c:v>-38.730666666666465</c:v>
                </c:pt>
                <c:pt idx="25">
                  <c:v>-39.154666666665335</c:v>
                </c:pt>
                <c:pt idx="26">
                  <c:v>-39.17266666666697</c:v>
                </c:pt>
                <c:pt idx="27">
                  <c:v>-39.10866666666513</c:v>
                </c:pt>
                <c:pt idx="28">
                  <c:v>-39.162666666665572</c:v>
                </c:pt>
                <c:pt idx="29">
                  <c:v>-39.228666666666356</c:v>
                </c:pt>
                <c:pt idx="30">
                  <c:v>-38.98866666666612</c:v>
                </c:pt>
                <c:pt idx="31">
                  <c:v>-38.794666666666089</c:v>
                </c:pt>
                <c:pt idx="32">
                  <c:v>-38.652666666667557</c:v>
                </c:pt>
                <c:pt idx="33">
                  <c:v>-37.814666666666774</c:v>
                </c:pt>
                <c:pt idx="34">
                  <c:v>-37.814666666666774</c:v>
                </c:pt>
                <c:pt idx="35">
                  <c:v>-37.774666666665624</c:v>
                </c:pt>
                <c:pt idx="36">
                  <c:v>-37.342666666668748</c:v>
                </c:pt>
                <c:pt idx="37">
                  <c:v>-36.986666666667389</c:v>
                </c:pt>
                <c:pt idx="38">
                  <c:v>-36.802666666664322</c:v>
                </c:pt>
                <c:pt idx="39">
                  <c:v>-36.32466666666501</c:v>
                </c:pt>
                <c:pt idx="40">
                  <c:v>-35.724666666667737</c:v>
                </c:pt>
                <c:pt idx="41">
                  <c:v>-35.824666666666175</c:v>
                </c:pt>
                <c:pt idx="42">
                  <c:v>-35.874666666668716</c:v>
                </c:pt>
                <c:pt idx="43">
                  <c:v>-35.630666666666144</c:v>
                </c:pt>
                <c:pt idx="44">
                  <c:v>-35.120666666665912</c:v>
                </c:pt>
                <c:pt idx="45">
                  <c:v>-35.372666666666497</c:v>
                </c:pt>
                <c:pt idx="46">
                  <c:v>-34.952666666665522</c:v>
                </c:pt>
                <c:pt idx="47">
                  <c:v>-34.920666666666818</c:v>
                </c:pt>
                <c:pt idx="48">
                  <c:v>-35.252666666669711</c:v>
                </c:pt>
                <c:pt idx="49">
                  <c:v>-35.822666666667224</c:v>
                </c:pt>
                <c:pt idx="50">
                  <c:v>-35.578666666666869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57F-4F73-BF98-2303F5C65305}"/>
            </c:ext>
          </c:extLst>
        </c:ser>
        <c:ser>
          <c:idx val="1"/>
          <c:order val="1"/>
          <c:tx>
            <c:strRef>
              <c:f>Fig_Table!$AD$2</c:f>
              <c:strCache>
                <c:ptCount val="1"/>
                <c:pt idx="0">
                  <c:v>Interest Rate (Debt)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xVal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xVal>
          <c:yVal>
            <c:numRef>
              <c:f>Fig_Table!$AD$3:$AD$53</c:f>
              <c:numCache>
                <c:formatCode>0.0</c:formatCode>
                <c:ptCount val="51"/>
                <c:pt idx="0">
                  <c:v>0</c:v>
                </c:pt>
                <c:pt idx="1">
                  <c:v>12.786666666666502</c:v>
                </c:pt>
                <c:pt idx="2">
                  <c:v>14.900833333333363</c:v>
                </c:pt>
                <c:pt idx="3">
                  <c:v>16.727333333332872</c:v>
                </c:pt>
                <c:pt idx="4">
                  <c:v>20.165333333332924</c:v>
                </c:pt>
                <c:pt idx="5">
                  <c:v>24.011333333333607</c:v>
                </c:pt>
                <c:pt idx="6">
                  <c:v>28.419333333333796</c:v>
                </c:pt>
                <c:pt idx="7">
                  <c:v>32.531333333332135</c:v>
                </c:pt>
                <c:pt idx="8">
                  <c:v>37.143333333331526</c:v>
                </c:pt>
                <c:pt idx="9">
                  <c:v>40.745333333334074</c:v>
                </c:pt>
                <c:pt idx="10">
                  <c:v>43.8553333333358</c:v>
                </c:pt>
                <c:pt idx="11">
                  <c:v>46.751333333334699</c:v>
                </c:pt>
                <c:pt idx="12">
                  <c:v>49.053333333333171</c:v>
                </c:pt>
                <c:pt idx="13">
                  <c:v>50.937333333334053</c:v>
                </c:pt>
                <c:pt idx="14">
                  <c:v>53.097333333333992</c:v>
                </c:pt>
                <c:pt idx="15">
                  <c:v>55.35733333333237</c:v>
                </c:pt>
                <c:pt idx="16">
                  <c:v>57.327333333332398</c:v>
                </c:pt>
                <c:pt idx="17">
                  <c:v>60.329333333333238</c:v>
                </c:pt>
                <c:pt idx="18">
                  <c:v>62.3253333333329</c:v>
                </c:pt>
                <c:pt idx="19">
                  <c:v>66.335333333333864</c:v>
                </c:pt>
                <c:pt idx="20">
                  <c:v>68.991333333334737</c:v>
                </c:pt>
                <c:pt idx="21">
                  <c:v>70.84933333333376</c:v>
                </c:pt>
                <c:pt idx="22">
                  <c:v>73.941333333333858</c:v>
                </c:pt>
                <c:pt idx="23">
                  <c:v>78.719333333332472</c:v>
                </c:pt>
                <c:pt idx="24">
                  <c:v>83.549333333332584</c:v>
                </c:pt>
                <c:pt idx="25">
                  <c:v>89.741333333333003</c:v>
                </c:pt>
                <c:pt idx="26">
                  <c:v>97.097333333333594</c:v>
                </c:pt>
                <c:pt idx="27">
                  <c:v>103.51133333333263</c:v>
                </c:pt>
                <c:pt idx="28">
                  <c:v>110.4173333333347</c:v>
                </c:pt>
                <c:pt idx="29">
                  <c:v>115.0793333333322</c:v>
                </c:pt>
                <c:pt idx="30">
                  <c:v>120.77733333333285</c:v>
                </c:pt>
                <c:pt idx="31">
                  <c:v>125.69733333333444</c:v>
                </c:pt>
                <c:pt idx="32">
                  <c:v>129.45933333333269</c:v>
                </c:pt>
                <c:pt idx="33">
                  <c:v>132.21733333333319</c:v>
                </c:pt>
                <c:pt idx="34">
                  <c:v>135.489333333334</c:v>
                </c:pt>
                <c:pt idx="35">
                  <c:v>137.92133333333513</c:v>
                </c:pt>
                <c:pt idx="36">
                  <c:v>139.7853333333332</c:v>
                </c:pt>
                <c:pt idx="37">
                  <c:v>142.29933333333332</c:v>
                </c:pt>
                <c:pt idx="38">
                  <c:v>144.67333333333389</c:v>
                </c:pt>
                <c:pt idx="39">
                  <c:v>148.08933333333439</c:v>
                </c:pt>
                <c:pt idx="40">
                  <c:v>151.50333333333376</c:v>
                </c:pt>
                <c:pt idx="41">
                  <c:v>157.1593333333343</c:v>
                </c:pt>
                <c:pt idx="42">
                  <c:v>161.61533333333367</c:v>
                </c:pt>
                <c:pt idx="43">
                  <c:v>166.55533333333361</c:v>
                </c:pt>
                <c:pt idx="44">
                  <c:v>168.64333333333593</c:v>
                </c:pt>
                <c:pt idx="45">
                  <c:v>171.56933333333458</c:v>
                </c:pt>
                <c:pt idx="46">
                  <c:v>172.22933333333356</c:v>
                </c:pt>
                <c:pt idx="47">
                  <c:v>172.89333333333491</c:v>
                </c:pt>
                <c:pt idx="48">
                  <c:v>173.42333333333349</c:v>
                </c:pt>
                <c:pt idx="49">
                  <c:v>175.80133333333191</c:v>
                </c:pt>
                <c:pt idx="50">
                  <c:v>177.01933333333253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57F-4F73-BF98-2303F5C65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29951840"/>
        <c:axId val="-1529950064"/>
      </c:scatterChart>
      <c:valAx>
        <c:axId val="-1529951840"/>
        <c:scaling>
          <c:orientation val="minMax"/>
          <c:max val="2067"/>
          <c:min val="2017"/>
        </c:scaling>
        <c:delete val="0"/>
        <c:axPos val="b"/>
        <c:numFmt formatCode="General" sourceLinked="0"/>
        <c:majorTickMark val="in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950064"/>
        <c:crossesAt val="0"/>
        <c:crossBetween val="midCat"/>
      </c:valAx>
      <c:valAx>
        <c:axId val="-1529950064"/>
        <c:scaling>
          <c:orientation val="minMax"/>
          <c:min val="-50"/>
        </c:scaling>
        <c:delete val="0"/>
        <c:axPos val="l"/>
        <c:numFmt formatCode="#,##0" sourceLinked="0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951840"/>
        <c:crosses val="autoZero"/>
        <c:crossBetween val="midCat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b"/>
      <c:layout>
        <c:manualLayout>
          <c:xMode val="edge"/>
          <c:yMode val="edge"/>
          <c:x val="0.51696488668345797"/>
          <c:y val="0.45881692023873"/>
          <c:w val="0.41855974111192001"/>
          <c:h val="0.102213224954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832964454145702E-2"/>
          <c:y val="0.18489980224305"/>
          <c:w val="0.87145145225111798"/>
          <c:h val="0.68756344615888298"/>
        </c:manualLayout>
      </c:layout>
      <c:lineChart>
        <c:grouping val="standard"/>
        <c:varyColors val="0"/>
        <c:ser>
          <c:idx val="0"/>
          <c:order val="0"/>
          <c:tx>
            <c:strRef>
              <c:f>Fig_Table!$AI$2</c:f>
              <c:strCache>
                <c:ptCount val="1"/>
                <c:pt idx="0">
                  <c:v>Investment to GDP (Debt accumulation scenario)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Fig_Table!$AI$3:$AI$53</c:f>
              <c:numCache>
                <c:formatCode>0.0</c:formatCode>
                <c:ptCount val="51"/>
                <c:pt idx="0">
                  <c:v>17.86</c:v>
                </c:pt>
                <c:pt idx="1">
                  <c:v>17.106666666666669</c:v>
                </c:pt>
                <c:pt idx="2">
                  <c:v>17.440000000000001</c:v>
                </c:pt>
                <c:pt idx="3">
                  <c:v>16.966666666666665</c:v>
                </c:pt>
                <c:pt idx="4">
                  <c:v>16.503333333333334</c:v>
                </c:pt>
                <c:pt idx="5">
                  <c:v>15.703333333333333</c:v>
                </c:pt>
                <c:pt idx="6">
                  <c:v>15.063333333333334</c:v>
                </c:pt>
                <c:pt idx="7">
                  <c:v>14.52</c:v>
                </c:pt>
                <c:pt idx="8">
                  <c:v>14.953333333333333</c:v>
                </c:pt>
                <c:pt idx="9">
                  <c:v>14.81</c:v>
                </c:pt>
                <c:pt idx="10">
                  <c:v>14.499999999999998</c:v>
                </c:pt>
                <c:pt idx="11">
                  <c:v>13.333333333333334</c:v>
                </c:pt>
                <c:pt idx="12">
                  <c:v>13.066666666666668</c:v>
                </c:pt>
                <c:pt idx="13">
                  <c:v>12.943333333333332</c:v>
                </c:pt>
                <c:pt idx="14">
                  <c:v>12.590000000000002</c:v>
                </c:pt>
                <c:pt idx="15">
                  <c:v>11.73</c:v>
                </c:pt>
                <c:pt idx="16">
                  <c:v>11.096666666666666</c:v>
                </c:pt>
                <c:pt idx="17">
                  <c:v>11.383333333333335</c:v>
                </c:pt>
                <c:pt idx="18">
                  <c:v>11.099999999999998</c:v>
                </c:pt>
                <c:pt idx="19">
                  <c:v>11.453333333333333</c:v>
                </c:pt>
                <c:pt idx="20">
                  <c:v>11.323333333333334</c:v>
                </c:pt>
                <c:pt idx="21">
                  <c:v>11.046666666666665</c:v>
                </c:pt>
                <c:pt idx="22">
                  <c:v>10.909999999999998</c:v>
                </c:pt>
                <c:pt idx="23">
                  <c:v>10.75</c:v>
                </c:pt>
                <c:pt idx="24">
                  <c:v>12.063333333333333</c:v>
                </c:pt>
                <c:pt idx="25">
                  <c:v>12.646666666666667</c:v>
                </c:pt>
                <c:pt idx="26">
                  <c:v>12.90666666666667</c:v>
                </c:pt>
                <c:pt idx="27">
                  <c:v>12.933333333333334</c:v>
                </c:pt>
                <c:pt idx="28">
                  <c:v>13.356666666666669</c:v>
                </c:pt>
                <c:pt idx="29">
                  <c:v>13.576666666666668</c:v>
                </c:pt>
                <c:pt idx="30">
                  <c:v>13.836666666666666</c:v>
                </c:pt>
                <c:pt idx="31">
                  <c:v>13.660000000000002</c:v>
                </c:pt>
                <c:pt idx="32">
                  <c:v>13.943333333333333</c:v>
                </c:pt>
                <c:pt idx="33">
                  <c:v>13.859999999999998</c:v>
                </c:pt>
                <c:pt idx="34">
                  <c:v>13.626666666666667</c:v>
                </c:pt>
                <c:pt idx="35">
                  <c:v>13.583333333333334</c:v>
                </c:pt>
                <c:pt idx="36">
                  <c:v>13.526666666666667</c:v>
                </c:pt>
                <c:pt idx="37">
                  <c:v>13.443333333333332</c:v>
                </c:pt>
                <c:pt idx="38">
                  <c:v>13.186666666666666</c:v>
                </c:pt>
                <c:pt idx="39">
                  <c:v>13.01</c:v>
                </c:pt>
                <c:pt idx="40">
                  <c:v>13.093333333333334</c:v>
                </c:pt>
                <c:pt idx="41">
                  <c:v>12.996666666666664</c:v>
                </c:pt>
                <c:pt idx="42">
                  <c:v>12.963333333333335</c:v>
                </c:pt>
                <c:pt idx="43">
                  <c:v>13.276666666666667</c:v>
                </c:pt>
                <c:pt idx="44">
                  <c:v>13.136666666666667</c:v>
                </c:pt>
                <c:pt idx="45">
                  <c:v>13.33</c:v>
                </c:pt>
                <c:pt idx="46">
                  <c:v>12.813333333333334</c:v>
                </c:pt>
                <c:pt idx="47">
                  <c:v>13.046666666666665</c:v>
                </c:pt>
                <c:pt idx="48">
                  <c:v>12.749999999999998</c:v>
                </c:pt>
                <c:pt idx="49">
                  <c:v>12.846666666666664</c:v>
                </c:pt>
                <c:pt idx="50">
                  <c:v>12.953333333333333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1-4BB7-ABBE-43B0E4385C40}"/>
            </c:ext>
          </c:extLst>
        </c:ser>
        <c:ser>
          <c:idx val="1"/>
          <c:order val="1"/>
          <c:tx>
            <c:strRef>
              <c:f>Fig_Table!$AK$2</c:f>
              <c:strCache>
                <c:ptCount val="1"/>
                <c:pt idx="0">
                  <c:v>Investment to GDP (Baseline scenario)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Fig_Table!$AK$3:$AK$53</c:f>
              <c:numCache>
                <c:formatCode>0.0</c:formatCode>
                <c:ptCount val="51"/>
                <c:pt idx="0">
                  <c:v>17.86</c:v>
                </c:pt>
                <c:pt idx="1">
                  <c:v>21.106666666666666</c:v>
                </c:pt>
                <c:pt idx="2">
                  <c:v>20.75333333333333</c:v>
                </c:pt>
                <c:pt idx="3">
                  <c:v>20.573333333333331</c:v>
                </c:pt>
                <c:pt idx="4">
                  <c:v>20.47</c:v>
                </c:pt>
                <c:pt idx="5">
                  <c:v>20.233333333333334</c:v>
                </c:pt>
                <c:pt idx="6">
                  <c:v>20.306666666666665</c:v>
                </c:pt>
                <c:pt idx="7">
                  <c:v>20.253333333333334</c:v>
                </c:pt>
                <c:pt idx="8">
                  <c:v>20.23</c:v>
                </c:pt>
                <c:pt idx="9">
                  <c:v>20.016666666666669</c:v>
                </c:pt>
                <c:pt idx="10">
                  <c:v>19.653333333333332</c:v>
                </c:pt>
                <c:pt idx="11">
                  <c:v>19.559999999999999</c:v>
                </c:pt>
                <c:pt idx="12">
                  <c:v>19.603333333333332</c:v>
                </c:pt>
                <c:pt idx="13">
                  <c:v>19.606666666666669</c:v>
                </c:pt>
                <c:pt idx="14">
                  <c:v>19.693333333333332</c:v>
                </c:pt>
                <c:pt idx="15">
                  <c:v>19.573333333333331</c:v>
                </c:pt>
                <c:pt idx="16">
                  <c:v>19.606666666666669</c:v>
                </c:pt>
                <c:pt idx="17">
                  <c:v>19.443333333333332</c:v>
                </c:pt>
                <c:pt idx="18">
                  <c:v>19.306666666666665</c:v>
                </c:pt>
                <c:pt idx="19">
                  <c:v>19.096666666666664</c:v>
                </c:pt>
                <c:pt idx="20">
                  <c:v>18.803333333333335</c:v>
                </c:pt>
                <c:pt idx="21">
                  <c:v>18.673333333333332</c:v>
                </c:pt>
                <c:pt idx="22">
                  <c:v>18.633333333333333</c:v>
                </c:pt>
                <c:pt idx="23">
                  <c:v>18.66</c:v>
                </c:pt>
                <c:pt idx="24">
                  <c:v>18.439999999999998</c:v>
                </c:pt>
                <c:pt idx="25">
                  <c:v>18.496666666666663</c:v>
                </c:pt>
                <c:pt idx="26">
                  <c:v>18.246666666666666</c:v>
                </c:pt>
                <c:pt idx="27">
                  <c:v>18.296666666666663</c:v>
                </c:pt>
                <c:pt idx="28">
                  <c:v>18.266666666666666</c:v>
                </c:pt>
                <c:pt idx="29">
                  <c:v>18.313333333333333</c:v>
                </c:pt>
                <c:pt idx="30">
                  <c:v>18.356666666666666</c:v>
                </c:pt>
                <c:pt idx="31">
                  <c:v>18.133333333333333</c:v>
                </c:pt>
                <c:pt idx="32">
                  <c:v>18.159999999999997</c:v>
                </c:pt>
                <c:pt idx="33">
                  <c:v>18.126666666666665</c:v>
                </c:pt>
                <c:pt idx="34">
                  <c:v>18.326666666666664</c:v>
                </c:pt>
                <c:pt idx="35">
                  <c:v>18.283333333333331</c:v>
                </c:pt>
                <c:pt idx="36">
                  <c:v>18.173333333333332</c:v>
                </c:pt>
                <c:pt idx="37">
                  <c:v>18.016666666666666</c:v>
                </c:pt>
                <c:pt idx="38">
                  <c:v>18.046666666666667</c:v>
                </c:pt>
                <c:pt idx="39">
                  <c:v>18.123333333333331</c:v>
                </c:pt>
                <c:pt idx="40">
                  <c:v>18.063333333333333</c:v>
                </c:pt>
                <c:pt idx="41">
                  <c:v>18.033333333333331</c:v>
                </c:pt>
                <c:pt idx="42">
                  <c:v>18.036666666666669</c:v>
                </c:pt>
                <c:pt idx="43">
                  <c:v>17.906666666666666</c:v>
                </c:pt>
                <c:pt idx="44">
                  <c:v>17.86</c:v>
                </c:pt>
                <c:pt idx="45">
                  <c:v>17.893333333333334</c:v>
                </c:pt>
                <c:pt idx="46">
                  <c:v>17.953333333333337</c:v>
                </c:pt>
                <c:pt idx="47">
                  <c:v>17.953333333333337</c:v>
                </c:pt>
                <c:pt idx="48">
                  <c:v>17.849999999999998</c:v>
                </c:pt>
                <c:pt idx="49">
                  <c:v>17.993333333333336</c:v>
                </c:pt>
                <c:pt idx="50">
                  <c:v>17.886666666666663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D1-4BB7-ABBE-43B0E4385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28664128"/>
        <c:axId val="-1528661376"/>
      </c:lineChart>
      <c:catAx>
        <c:axId val="-152866412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66137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528661376"/>
        <c:scaling>
          <c:orientation val="minMax"/>
          <c:min val="10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12700">
            <a:solidFill>
              <a:schemeClr val="tx1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664128"/>
        <c:crosses val="autoZero"/>
        <c:crossBetween val="between"/>
      </c:valAx>
      <c:spPr>
        <a:solidFill>
          <a:srgbClr val="FFFFFF"/>
        </a:solidFill>
        <a:ln w="12700">
          <a:solidFill>
            <a:schemeClr val="tx1"/>
          </a:solidFill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384368315503402"/>
          <c:y val="0.45608466416131699"/>
          <c:w val="0.463303062613105"/>
          <c:h val="0.183435136468856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231951971975999E-2"/>
          <c:y val="0.16472362514811101"/>
          <c:w val="0.893361610082538"/>
          <c:h val="0.71194763127174499"/>
        </c:manualLayout>
      </c:layout>
      <c:lineChart>
        <c:grouping val="standard"/>
        <c:varyColors val="0"/>
        <c:ser>
          <c:idx val="0"/>
          <c:order val="0"/>
          <c:tx>
            <c:strRef>
              <c:f>Fig_Table!$B$2</c:f>
              <c:strCache>
                <c:ptCount val="1"/>
                <c:pt idx="0">
                  <c:v>VAT (Baseline)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Fig_Table!$B$3:$B$53</c:f>
              <c:numCache>
                <c:formatCode>0.0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9.0380000000000003</c:v>
                </c:pt>
                <c:pt idx="4">
                  <c:v>9.4886666666666653</c:v>
                </c:pt>
                <c:pt idx="5">
                  <c:v>9.9546666666666663</c:v>
                </c:pt>
                <c:pt idx="6">
                  <c:v>10.396000000000001</c:v>
                </c:pt>
                <c:pt idx="7">
                  <c:v>10.793333333333335</c:v>
                </c:pt>
                <c:pt idx="8">
                  <c:v>11.124666666666668</c:v>
                </c:pt>
                <c:pt idx="9">
                  <c:v>11.557333333333334</c:v>
                </c:pt>
                <c:pt idx="10">
                  <c:v>12.005333333333335</c:v>
                </c:pt>
                <c:pt idx="11">
                  <c:v>12.534666666666666</c:v>
                </c:pt>
                <c:pt idx="12">
                  <c:v>13.202</c:v>
                </c:pt>
                <c:pt idx="13">
                  <c:v>13.953333333333335</c:v>
                </c:pt>
                <c:pt idx="14">
                  <c:v>14.591999999999999</c:v>
                </c:pt>
                <c:pt idx="15">
                  <c:v>15.115333333333334</c:v>
                </c:pt>
                <c:pt idx="16">
                  <c:v>15.623999999999999</c:v>
                </c:pt>
                <c:pt idx="17">
                  <c:v>16.081333333333333</c:v>
                </c:pt>
                <c:pt idx="18">
                  <c:v>16.588666666666668</c:v>
                </c:pt>
                <c:pt idx="19">
                  <c:v>17.000666666666671</c:v>
                </c:pt>
                <c:pt idx="20">
                  <c:v>17.526666666666667</c:v>
                </c:pt>
                <c:pt idx="21">
                  <c:v>17.833333333333336</c:v>
                </c:pt>
                <c:pt idx="22">
                  <c:v>18.02</c:v>
                </c:pt>
                <c:pt idx="23">
                  <c:v>17.964666666666666</c:v>
                </c:pt>
                <c:pt idx="24">
                  <c:v>18.106000000000002</c:v>
                </c:pt>
                <c:pt idx="25">
                  <c:v>18.212</c:v>
                </c:pt>
                <c:pt idx="26">
                  <c:v>18.491333333333333</c:v>
                </c:pt>
                <c:pt idx="27">
                  <c:v>18.623333333333335</c:v>
                </c:pt>
                <c:pt idx="28">
                  <c:v>18.917999999999999</c:v>
                </c:pt>
                <c:pt idx="29">
                  <c:v>19.05</c:v>
                </c:pt>
                <c:pt idx="30">
                  <c:v>19.161333333333335</c:v>
                </c:pt>
                <c:pt idx="31">
                  <c:v>19.294666666666664</c:v>
                </c:pt>
                <c:pt idx="32">
                  <c:v>19.503333333333334</c:v>
                </c:pt>
                <c:pt idx="33">
                  <c:v>19.77</c:v>
                </c:pt>
                <c:pt idx="34">
                  <c:v>19.993333333333332</c:v>
                </c:pt>
                <c:pt idx="35">
                  <c:v>20.176666666666666</c:v>
                </c:pt>
                <c:pt idx="36">
                  <c:v>20.155333333333335</c:v>
                </c:pt>
                <c:pt idx="37">
                  <c:v>20.260666666666665</c:v>
                </c:pt>
                <c:pt idx="38">
                  <c:v>20.199333333333332</c:v>
                </c:pt>
                <c:pt idx="39">
                  <c:v>20.353333333333335</c:v>
                </c:pt>
                <c:pt idx="40">
                  <c:v>20.212666666666664</c:v>
                </c:pt>
                <c:pt idx="41">
                  <c:v>20.327999999999999</c:v>
                </c:pt>
                <c:pt idx="42">
                  <c:v>20.143333333333334</c:v>
                </c:pt>
                <c:pt idx="43">
                  <c:v>20.060000000000002</c:v>
                </c:pt>
                <c:pt idx="44">
                  <c:v>19.865333333333332</c:v>
                </c:pt>
                <c:pt idx="45">
                  <c:v>20.061999999999998</c:v>
                </c:pt>
                <c:pt idx="46">
                  <c:v>20.064</c:v>
                </c:pt>
                <c:pt idx="47">
                  <c:v>20.196000000000002</c:v>
                </c:pt>
                <c:pt idx="48">
                  <c:v>20.058000000000003</c:v>
                </c:pt>
                <c:pt idx="49">
                  <c:v>19.842666666666666</c:v>
                </c:pt>
                <c:pt idx="50">
                  <c:v>19.365333333333332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7-4F1D-A5D9-802F33180915}"/>
            </c:ext>
          </c:extLst>
        </c:ser>
        <c:ser>
          <c:idx val="1"/>
          <c:order val="1"/>
          <c:tx>
            <c:strRef>
              <c:f>Fig_Table!$AX$2</c:f>
              <c:strCache>
                <c:ptCount val="1"/>
                <c:pt idx="0">
                  <c:v>VAT (Health Care Efficiency)</c:v>
                </c:pt>
              </c:strCache>
            </c:strRef>
          </c:tx>
          <c:spPr>
            <a:ln w="31750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Fig_Table!$AX$3:$AX$53</c:f>
              <c:numCache>
                <c:formatCode>0.0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8.483217999999999</c:v>
                </c:pt>
                <c:pt idx="3">
                  <c:v>8.6459118999999998</c:v>
                </c:pt>
                <c:pt idx="4">
                  <c:v>8.8506330000000002</c:v>
                </c:pt>
                <c:pt idx="5">
                  <c:v>9.0754599999999996</c:v>
                </c:pt>
                <c:pt idx="6">
                  <c:v>9.3066724000000001</c:v>
                </c:pt>
                <c:pt idx="7">
                  <c:v>9.5333658000000003</c:v>
                </c:pt>
                <c:pt idx="8">
                  <c:v>9.7664866999999997</c:v>
                </c:pt>
                <c:pt idx="9">
                  <c:v>10.011339599999999</c:v>
                </c:pt>
                <c:pt idx="10">
                  <c:v>10.2739013</c:v>
                </c:pt>
                <c:pt idx="11">
                  <c:v>10.5574689</c:v>
                </c:pt>
                <c:pt idx="12">
                  <c:v>10.866688</c:v>
                </c:pt>
                <c:pt idx="13">
                  <c:v>11.2079071</c:v>
                </c:pt>
                <c:pt idx="14">
                  <c:v>11.581344899999999</c:v>
                </c:pt>
                <c:pt idx="15">
                  <c:v>11.995724000000001</c:v>
                </c:pt>
                <c:pt idx="16">
                  <c:v>12.441424</c:v>
                </c:pt>
                <c:pt idx="17">
                  <c:v>12.906852399999998</c:v>
                </c:pt>
                <c:pt idx="18">
                  <c:v>13.368145800000001</c:v>
                </c:pt>
                <c:pt idx="19">
                  <c:v>13.824847100000001</c:v>
                </c:pt>
                <c:pt idx="20">
                  <c:v>14.2656373</c:v>
                </c:pt>
                <c:pt idx="21">
                  <c:v>14.6942991</c:v>
                </c:pt>
                <c:pt idx="22">
                  <c:v>15.098214200000001</c:v>
                </c:pt>
                <c:pt idx="23">
                  <c:v>15.478748899999999</c:v>
                </c:pt>
                <c:pt idx="24">
                  <c:v>15.806362700000001</c:v>
                </c:pt>
                <c:pt idx="25">
                  <c:v>16.080969799999998</c:v>
                </c:pt>
                <c:pt idx="26">
                  <c:v>16.289685800000001</c:v>
                </c:pt>
                <c:pt idx="27">
                  <c:v>16.4680018</c:v>
                </c:pt>
                <c:pt idx="28">
                  <c:v>16.615924</c:v>
                </c:pt>
                <c:pt idx="29">
                  <c:v>16.7742018</c:v>
                </c:pt>
                <c:pt idx="30">
                  <c:v>16.932837299999999</c:v>
                </c:pt>
                <c:pt idx="31">
                  <c:v>17.1169853</c:v>
                </c:pt>
                <c:pt idx="32">
                  <c:v>17.293759099999999</c:v>
                </c:pt>
                <c:pt idx="33">
                  <c:v>17.475005299999999</c:v>
                </c:pt>
                <c:pt idx="34">
                  <c:v>17.627828900000001</c:v>
                </c:pt>
                <c:pt idx="35">
                  <c:v>17.767315100000001</c:v>
                </c:pt>
                <c:pt idx="36">
                  <c:v>17.867460900000001</c:v>
                </c:pt>
                <c:pt idx="37">
                  <c:v>17.9445236</c:v>
                </c:pt>
                <c:pt idx="38">
                  <c:v>17.992449300000001</c:v>
                </c:pt>
                <c:pt idx="39">
                  <c:v>18.042426200000001</c:v>
                </c:pt>
                <c:pt idx="40">
                  <c:v>18.092934700000001</c:v>
                </c:pt>
                <c:pt idx="41">
                  <c:v>18.147989800000001</c:v>
                </c:pt>
                <c:pt idx="42">
                  <c:v>18.184785300000001</c:v>
                </c:pt>
                <c:pt idx="43">
                  <c:v>18.196180000000002</c:v>
                </c:pt>
                <c:pt idx="44">
                  <c:v>18.164117299999997</c:v>
                </c:pt>
                <c:pt idx="45">
                  <c:v>18.083832900000001</c:v>
                </c:pt>
                <c:pt idx="46">
                  <c:v>17.968943599999999</c:v>
                </c:pt>
                <c:pt idx="47">
                  <c:v>17.849676899999999</c:v>
                </c:pt>
                <c:pt idx="48">
                  <c:v>17.751576</c:v>
                </c:pt>
                <c:pt idx="49">
                  <c:v>17.671605800000002</c:v>
                </c:pt>
                <c:pt idx="50">
                  <c:v>17.607549800000001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7-4F1D-A5D9-802F33180915}"/>
            </c:ext>
          </c:extLst>
        </c:ser>
        <c:ser>
          <c:idx val="2"/>
          <c:order val="2"/>
          <c:tx>
            <c:strRef>
              <c:f>Fig_Table!$AR$2</c:f>
              <c:strCache>
                <c:ptCount val="1"/>
                <c:pt idx="0">
                  <c:v>VAT (Demographics)</c:v>
                </c:pt>
              </c:strCache>
            </c:strRef>
          </c:tx>
          <c:spPr>
            <a:ln w="31750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Fig_Table!$AR$3:$AR$53</c:f>
              <c:numCache>
                <c:formatCode>0.0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9.3609333333333336</c:v>
                </c:pt>
                <c:pt idx="4">
                  <c:v>9.6871999999999989</c:v>
                </c:pt>
                <c:pt idx="5">
                  <c:v>9.988666666666667</c:v>
                </c:pt>
                <c:pt idx="6">
                  <c:v>10.3276</c:v>
                </c:pt>
                <c:pt idx="7">
                  <c:v>10.680400000000001</c:v>
                </c:pt>
                <c:pt idx="8">
                  <c:v>11.051866666666667</c:v>
                </c:pt>
                <c:pt idx="9">
                  <c:v>11.463333333333333</c:v>
                </c:pt>
                <c:pt idx="10">
                  <c:v>11.909199999999998</c:v>
                </c:pt>
                <c:pt idx="11">
                  <c:v>12.385866666666665</c:v>
                </c:pt>
                <c:pt idx="12">
                  <c:v>12.889199999999997</c:v>
                </c:pt>
                <c:pt idx="13">
                  <c:v>13.449466666666666</c:v>
                </c:pt>
                <c:pt idx="14">
                  <c:v>14.0396</c:v>
                </c:pt>
                <c:pt idx="15">
                  <c:v>14.619866666666667</c:v>
                </c:pt>
                <c:pt idx="16">
                  <c:v>15.181600000000001</c:v>
                </c:pt>
                <c:pt idx="17">
                  <c:v>15.696</c:v>
                </c:pt>
                <c:pt idx="18">
                  <c:v>16.170533333333335</c:v>
                </c:pt>
                <c:pt idx="19">
                  <c:v>16.5748</c:v>
                </c:pt>
                <c:pt idx="20">
                  <c:v>16.963333333333335</c:v>
                </c:pt>
                <c:pt idx="21">
                  <c:v>17.302399999999999</c:v>
                </c:pt>
                <c:pt idx="22">
                  <c:v>17.607733333333332</c:v>
                </c:pt>
                <c:pt idx="23">
                  <c:v>17.8188</c:v>
                </c:pt>
                <c:pt idx="24">
                  <c:v>17.971999999999998</c:v>
                </c:pt>
                <c:pt idx="25">
                  <c:v>18.049466666666664</c:v>
                </c:pt>
                <c:pt idx="26">
                  <c:v>18.115333333333336</c:v>
                </c:pt>
                <c:pt idx="27">
                  <c:v>18.16866666666667</c:v>
                </c:pt>
                <c:pt idx="28">
                  <c:v>18.249733333333335</c:v>
                </c:pt>
                <c:pt idx="29">
                  <c:v>18.3384</c:v>
                </c:pt>
                <c:pt idx="30">
                  <c:v>18.468799999999998</c:v>
                </c:pt>
                <c:pt idx="31">
                  <c:v>18.584533333333336</c:v>
                </c:pt>
                <c:pt idx="32">
                  <c:v>18.707866666666664</c:v>
                </c:pt>
                <c:pt idx="33">
                  <c:v>18.811200000000003</c:v>
                </c:pt>
                <c:pt idx="34">
                  <c:v>18.922533333333337</c:v>
                </c:pt>
                <c:pt idx="35">
                  <c:v>18.973466666666667</c:v>
                </c:pt>
                <c:pt idx="36">
                  <c:v>18.993333333333336</c:v>
                </c:pt>
                <c:pt idx="37">
                  <c:v>18.96466666666667</c:v>
                </c:pt>
                <c:pt idx="38">
                  <c:v>18.915600000000001</c:v>
                </c:pt>
                <c:pt idx="39">
                  <c:v>18.806666666666672</c:v>
                </c:pt>
                <c:pt idx="40">
                  <c:v>18.6876</c:v>
                </c:pt>
                <c:pt idx="41">
                  <c:v>18.553466666666665</c:v>
                </c:pt>
                <c:pt idx="42">
                  <c:v>18.409066666666668</c:v>
                </c:pt>
                <c:pt idx="43">
                  <c:v>18.241333333333333</c:v>
                </c:pt>
                <c:pt idx="44">
                  <c:v>18.083866666666669</c:v>
                </c:pt>
                <c:pt idx="45">
                  <c:v>17.92946666666667</c:v>
                </c:pt>
                <c:pt idx="46">
                  <c:v>17.776933333333332</c:v>
                </c:pt>
                <c:pt idx="47">
                  <c:v>17.625333333333334</c:v>
                </c:pt>
                <c:pt idx="48">
                  <c:v>17.465466666666668</c:v>
                </c:pt>
                <c:pt idx="49">
                  <c:v>17.279066666666669</c:v>
                </c:pt>
                <c:pt idx="50">
                  <c:v>17.057733333333331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87-4F1D-A5D9-802F3318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29718800"/>
        <c:axId val="-1529716048"/>
      </c:lineChart>
      <c:catAx>
        <c:axId val="-152971880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71604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529716048"/>
        <c:scaling>
          <c:orientation val="minMax"/>
          <c:min val="7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12700">
            <a:solidFill>
              <a:sysClr val="windowText" lastClr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718800"/>
        <c:crosses val="autoZero"/>
        <c:crossBetween val="between"/>
      </c:valAx>
      <c:spPr>
        <a:solidFill>
          <a:srgbClr val="FFFFFF"/>
        </a:solidFill>
        <a:ln w="12700">
          <a:solidFill>
            <a:sysClr val="windowText" lastClr="000000"/>
          </a:solidFill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8.8241820048218303E-2"/>
          <c:y val="0.170872259583744"/>
          <c:w val="0.42891931714555825"/>
          <c:h val="0.23223583189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99103267349296E-2"/>
          <c:y val="0.182919207233328"/>
          <c:w val="0.89462088254865102"/>
          <c:h val="0.68138869678663705"/>
        </c:manualLayout>
      </c:layout>
      <c:lineChart>
        <c:grouping val="standard"/>
        <c:varyColors val="0"/>
        <c:ser>
          <c:idx val="0"/>
          <c:order val="0"/>
          <c:tx>
            <c:strRef>
              <c:f>Fig_Table!$H$2</c:f>
              <c:strCache>
                <c:ptCount val="1"/>
                <c:pt idx="0">
                  <c:v>GDP (Baseline, 2018=100)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Fig_Table!$H$3:$H$53</c:f>
              <c:numCache>
                <c:formatCode>0.0</c:formatCode>
                <c:ptCount val="51"/>
                <c:pt idx="0">
                  <c:v>100</c:v>
                </c:pt>
                <c:pt idx="1">
                  <c:v>100.83237346686305</c:v>
                </c:pt>
                <c:pt idx="2">
                  <c:v>101.52817578686323</c:v>
                </c:pt>
                <c:pt idx="3">
                  <c:v>102.14556564594974</c:v>
                </c:pt>
                <c:pt idx="4">
                  <c:v>102.77157132626131</c:v>
                </c:pt>
                <c:pt idx="5">
                  <c:v>103.23179423688063</c:v>
                </c:pt>
                <c:pt idx="6">
                  <c:v>103.76084111228508</c:v>
                </c:pt>
                <c:pt idx="7">
                  <c:v>104.13567913881774</c:v>
                </c:pt>
                <c:pt idx="8">
                  <c:v>104.4030106974954</c:v>
                </c:pt>
                <c:pt idx="9">
                  <c:v>104.76906577613411</c:v>
                </c:pt>
                <c:pt idx="10">
                  <c:v>104.80595783178843</c:v>
                </c:pt>
                <c:pt idx="11">
                  <c:v>105.2118680348203</c:v>
                </c:pt>
                <c:pt idx="12">
                  <c:v>105.27742757533775</c:v>
                </c:pt>
                <c:pt idx="13">
                  <c:v>105.43598760958808</c:v>
                </c:pt>
                <c:pt idx="14">
                  <c:v>105.6202529029228</c:v>
                </c:pt>
                <c:pt idx="15">
                  <c:v>105.70586667169181</c:v>
                </c:pt>
                <c:pt idx="16">
                  <c:v>105.71366302762759</c:v>
                </c:pt>
                <c:pt idx="17">
                  <c:v>105.55251045762746</c:v>
                </c:pt>
                <c:pt idx="18">
                  <c:v>105.47151953458268</c:v>
                </c:pt>
                <c:pt idx="19">
                  <c:v>105.49926839233582</c:v>
                </c:pt>
                <c:pt idx="20">
                  <c:v>105.35476344051345</c:v>
                </c:pt>
                <c:pt idx="21">
                  <c:v>105.26546001865938</c:v>
                </c:pt>
                <c:pt idx="22">
                  <c:v>105.15609268318939</c:v>
                </c:pt>
                <c:pt idx="23">
                  <c:v>105.02301525206941</c:v>
                </c:pt>
                <c:pt idx="24">
                  <c:v>104.91308258378558</c:v>
                </c:pt>
                <c:pt idx="25">
                  <c:v>104.65619682101453</c:v>
                </c:pt>
                <c:pt idx="26">
                  <c:v>104.62957555944361</c:v>
                </c:pt>
                <c:pt idx="27">
                  <c:v>104.55653410279005</c:v>
                </c:pt>
                <c:pt idx="28">
                  <c:v>104.41217185378632</c:v>
                </c:pt>
                <c:pt idx="29">
                  <c:v>104.35734325872465</c:v>
                </c:pt>
                <c:pt idx="30">
                  <c:v>104.24811377342188</c:v>
                </c:pt>
                <c:pt idx="31">
                  <c:v>104.33224861828069</c:v>
                </c:pt>
                <c:pt idx="32">
                  <c:v>104.26470576245518</c:v>
                </c:pt>
                <c:pt idx="33">
                  <c:v>104.13284580662979</c:v>
                </c:pt>
                <c:pt idx="34">
                  <c:v>103.99621540957136</c:v>
                </c:pt>
                <c:pt idx="35">
                  <c:v>103.83785695770838</c:v>
                </c:pt>
                <c:pt idx="36">
                  <c:v>103.61222284499425</c:v>
                </c:pt>
                <c:pt idx="37">
                  <c:v>103.37106949965194</c:v>
                </c:pt>
                <c:pt idx="38">
                  <c:v>103.02275160654871</c:v>
                </c:pt>
                <c:pt idx="39">
                  <c:v>102.82796354425741</c:v>
                </c:pt>
                <c:pt idx="40">
                  <c:v>102.48950013819007</c:v>
                </c:pt>
                <c:pt idx="41">
                  <c:v>102.26391368340249</c:v>
                </c:pt>
                <c:pt idx="42">
                  <c:v>101.93725980345674</c:v>
                </c:pt>
                <c:pt idx="43">
                  <c:v>102.03014630658348</c:v>
                </c:pt>
                <c:pt idx="44">
                  <c:v>101.97317594465598</c:v>
                </c:pt>
                <c:pt idx="45">
                  <c:v>101.76681243982823</c:v>
                </c:pt>
                <c:pt idx="46">
                  <c:v>101.44268959280843</c:v>
                </c:pt>
                <c:pt idx="47">
                  <c:v>101.35661395825956</c:v>
                </c:pt>
                <c:pt idx="48">
                  <c:v>101.27311187077277</c:v>
                </c:pt>
                <c:pt idx="49">
                  <c:v>100.89951477935846</c:v>
                </c:pt>
                <c:pt idx="50">
                  <c:v>100.49857687201546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F-4468-98A9-0CCB7D59C4D6}"/>
            </c:ext>
          </c:extLst>
        </c:ser>
        <c:ser>
          <c:idx val="1"/>
          <c:order val="1"/>
          <c:tx>
            <c:strRef>
              <c:f>Fig_Table!$AU$2</c:f>
              <c:strCache>
                <c:ptCount val="1"/>
                <c:pt idx="0">
                  <c:v>GDP (Demographics, 2018=100)</c:v>
                </c:pt>
              </c:strCache>
            </c:strRef>
          </c:tx>
          <c:spPr>
            <a:ln w="28575" cap="rnd">
              <a:solidFill>
                <a:schemeClr val="tx1">
                  <a:alpha val="98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Fig_Table!$AU$3:$AU$53</c:f>
              <c:numCache>
                <c:formatCode>0.0</c:formatCode>
                <c:ptCount val="51"/>
                <c:pt idx="0">
                  <c:v>100</c:v>
                </c:pt>
                <c:pt idx="1">
                  <c:v>100.74757404038616</c:v>
                </c:pt>
                <c:pt idx="2">
                  <c:v>101.33946265075349</c:v>
                </c:pt>
                <c:pt idx="3">
                  <c:v>102.05639648708738</c:v>
                </c:pt>
                <c:pt idx="4">
                  <c:v>102.57432906274886</c:v>
                </c:pt>
                <c:pt idx="5">
                  <c:v>103.18248775350567</c:v>
                </c:pt>
                <c:pt idx="6">
                  <c:v>103.71386692957402</c:v>
                </c:pt>
                <c:pt idx="7">
                  <c:v>104.14665975000803</c:v>
                </c:pt>
                <c:pt idx="8">
                  <c:v>104.48966906655897</c:v>
                </c:pt>
                <c:pt idx="9">
                  <c:v>104.7700710127547</c:v>
                </c:pt>
                <c:pt idx="10">
                  <c:v>105.28792665274251</c:v>
                </c:pt>
                <c:pt idx="11">
                  <c:v>105.66371363180444</c:v>
                </c:pt>
                <c:pt idx="12">
                  <c:v>105.96584893292359</c:v>
                </c:pt>
                <c:pt idx="13">
                  <c:v>106.22837460635016</c:v>
                </c:pt>
                <c:pt idx="14">
                  <c:v>106.29904175772701</c:v>
                </c:pt>
                <c:pt idx="15">
                  <c:v>106.32892446251459</c:v>
                </c:pt>
                <c:pt idx="16">
                  <c:v>106.09702909620778</c:v>
                </c:pt>
                <c:pt idx="17">
                  <c:v>106.26194373625759</c:v>
                </c:pt>
                <c:pt idx="18">
                  <c:v>106.45458118516018</c:v>
                </c:pt>
                <c:pt idx="19">
                  <c:v>106.63887768144515</c:v>
                </c:pt>
                <c:pt idx="20">
                  <c:v>106.38856051431404</c:v>
                </c:pt>
                <c:pt idx="21">
                  <c:v>106.30495573417694</c:v>
                </c:pt>
                <c:pt idx="22">
                  <c:v>106.39569628612679</c:v>
                </c:pt>
                <c:pt idx="23">
                  <c:v>106.73766629836157</c:v>
                </c:pt>
                <c:pt idx="24">
                  <c:v>106.87934622563085</c:v>
                </c:pt>
                <c:pt idx="25">
                  <c:v>106.92568889716564</c:v>
                </c:pt>
                <c:pt idx="26">
                  <c:v>106.95173573778207</c:v>
                </c:pt>
                <c:pt idx="27">
                  <c:v>107.07835566871555</c:v>
                </c:pt>
                <c:pt idx="28">
                  <c:v>107.17596169607071</c:v>
                </c:pt>
                <c:pt idx="29">
                  <c:v>107.3443316366174</c:v>
                </c:pt>
                <c:pt idx="30">
                  <c:v>107.40555712985557</c:v>
                </c:pt>
                <c:pt idx="31">
                  <c:v>107.56215547858456</c:v>
                </c:pt>
                <c:pt idx="32">
                  <c:v>107.56195805619383</c:v>
                </c:pt>
                <c:pt idx="33">
                  <c:v>107.71602451567813</c:v>
                </c:pt>
                <c:pt idx="34">
                  <c:v>107.7726995287138</c:v>
                </c:pt>
                <c:pt idx="35">
                  <c:v>107.9148686852492</c:v>
                </c:pt>
                <c:pt idx="36">
                  <c:v>107.90103696607378</c:v>
                </c:pt>
                <c:pt idx="37">
                  <c:v>108.01315010526561</c:v>
                </c:pt>
                <c:pt idx="38">
                  <c:v>108.15645159071481</c:v>
                </c:pt>
                <c:pt idx="39">
                  <c:v>108.31033816518114</c:v>
                </c:pt>
                <c:pt idx="40">
                  <c:v>108.3898844718052</c:v>
                </c:pt>
                <c:pt idx="41">
                  <c:v>108.56054263250905</c:v>
                </c:pt>
                <c:pt idx="42">
                  <c:v>108.68758590894667</c:v>
                </c:pt>
                <c:pt idx="43">
                  <c:v>108.93464816728483</c:v>
                </c:pt>
                <c:pt idx="44">
                  <c:v>109.08764243516589</c:v>
                </c:pt>
                <c:pt idx="45">
                  <c:v>109.22368572463122</c:v>
                </c:pt>
                <c:pt idx="46">
                  <c:v>109.25373271564406</c:v>
                </c:pt>
                <c:pt idx="47">
                  <c:v>109.24012343210626</c:v>
                </c:pt>
                <c:pt idx="48">
                  <c:v>109.25132506042743</c:v>
                </c:pt>
                <c:pt idx="49">
                  <c:v>109.21915378272183</c:v>
                </c:pt>
                <c:pt idx="50">
                  <c:v>109.30606705345234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F-4468-98A9-0CCB7D59C4D6}"/>
            </c:ext>
          </c:extLst>
        </c:ser>
        <c:ser>
          <c:idx val="2"/>
          <c:order val="2"/>
          <c:tx>
            <c:strRef>
              <c:f>Fig_Table!$BA$2</c:f>
              <c:strCache>
                <c:ptCount val="1"/>
                <c:pt idx="0">
                  <c:v>GDP (Health Care Efficiency, 2018=100)</c:v>
                </c:pt>
              </c:strCache>
            </c:strRef>
          </c:tx>
          <c:spPr>
            <a:ln w="34925" cap="rnd">
              <a:solidFill>
                <a:sysClr val="windowText" lastClr="00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Fig_Table!$BA$3:$BA$53</c:f>
              <c:numCache>
                <c:formatCode>0.0</c:formatCode>
                <c:ptCount val="51"/>
                <c:pt idx="0">
                  <c:v>100</c:v>
                </c:pt>
                <c:pt idx="1">
                  <c:v>100.76405725368485</c:v>
                </c:pt>
                <c:pt idx="2">
                  <c:v>101.46866362876658</c:v>
                </c:pt>
                <c:pt idx="3">
                  <c:v>102.08615315025293</c:v>
                </c:pt>
                <c:pt idx="4">
                  <c:v>102.63746708655236</c:v>
                </c:pt>
                <c:pt idx="5">
                  <c:v>103.18372937053552</c:v>
                </c:pt>
                <c:pt idx="6">
                  <c:v>103.71351120542765</c:v>
                </c:pt>
                <c:pt idx="7">
                  <c:v>104.2056244585591</c:v>
                </c:pt>
                <c:pt idx="8">
                  <c:v>104.59601035840349</c:v>
                </c:pt>
                <c:pt idx="9">
                  <c:v>104.92253962851873</c:v>
                </c:pt>
                <c:pt idx="10">
                  <c:v>105.18496275131089</c:v>
                </c:pt>
                <c:pt idx="11">
                  <c:v>105.46666348740713</c:v>
                </c:pt>
                <c:pt idx="12">
                  <c:v>105.7942061359611</c:v>
                </c:pt>
                <c:pt idx="13">
                  <c:v>106.07443558308618</c:v>
                </c:pt>
                <c:pt idx="14">
                  <c:v>106.27190632607909</c:v>
                </c:pt>
                <c:pt idx="15">
                  <c:v>106.33530732041747</c:v>
                </c:pt>
                <c:pt idx="16">
                  <c:v>106.34940305621133</c:v>
                </c:pt>
                <c:pt idx="17">
                  <c:v>106.37172465330779</c:v>
                </c:pt>
                <c:pt idx="18">
                  <c:v>106.40052154925571</c:v>
                </c:pt>
                <c:pt idx="19">
                  <c:v>106.52914347795993</c:v>
                </c:pt>
                <c:pt idx="20">
                  <c:v>106.60153617714579</c:v>
                </c:pt>
                <c:pt idx="21">
                  <c:v>106.58759624236725</c:v>
                </c:pt>
                <c:pt idx="22">
                  <c:v>106.44749964139187</c:v>
                </c:pt>
                <c:pt idx="23">
                  <c:v>106.21493533266</c:v>
                </c:pt>
                <c:pt idx="24">
                  <c:v>106.09766152457341</c:v>
                </c:pt>
                <c:pt idx="25">
                  <c:v>105.96924200514748</c:v>
                </c:pt>
                <c:pt idx="26">
                  <c:v>106.01055276819051</c:v>
                </c:pt>
                <c:pt idx="27">
                  <c:v>105.94600135533292</c:v>
                </c:pt>
                <c:pt idx="28">
                  <c:v>105.95068692752864</c:v>
                </c:pt>
                <c:pt idx="29">
                  <c:v>105.80181500347749</c:v>
                </c:pt>
                <c:pt idx="30">
                  <c:v>105.73743055436488</c:v>
                </c:pt>
                <c:pt idx="31">
                  <c:v>105.59212735495483</c:v>
                </c:pt>
                <c:pt idx="32">
                  <c:v>105.54789450392461</c:v>
                </c:pt>
                <c:pt idx="33">
                  <c:v>105.41375940158628</c:v>
                </c:pt>
                <c:pt idx="34">
                  <c:v>105.29064221703977</c:v>
                </c:pt>
                <c:pt idx="35">
                  <c:v>105.09891357443628</c:v>
                </c:pt>
                <c:pt idx="36">
                  <c:v>104.9814471636009</c:v>
                </c:pt>
                <c:pt idx="37">
                  <c:v>104.91078524000307</c:v>
                </c:pt>
                <c:pt idx="38">
                  <c:v>104.90202702890652</c:v>
                </c:pt>
                <c:pt idx="39">
                  <c:v>104.8444293738071</c:v>
                </c:pt>
                <c:pt idx="40">
                  <c:v>104.6811227009116</c:v>
                </c:pt>
                <c:pt idx="41">
                  <c:v>104.40514104332534</c:v>
                </c:pt>
                <c:pt idx="42">
                  <c:v>104.08091266779051</c:v>
                </c:pt>
                <c:pt idx="43">
                  <c:v>103.87860353151432</c:v>
                </c:pt>
                <c:pt idx="44">
                  <c:v>103.82747552441283</c:v>
                </c:pt>
                <c:pt idx="45">
                  <c:v>103.81845824996761</c:v>
                </c:pt>
                <c:pt idx="46">
                  <c:v>103.72841419342461</c:v>
                </c:pt>
                <c:pt idx="47">
                  <c:v>103.61200980715937</c:v>
                </c:pt>
                <c:pt idx="48">
                  <c:v>103.53649908104995</c:v>
                </c:pt>
                <c:pt idx="49">
                  <c:v>103.51184041326944</c:v>
                </c:pt>
                <c:pt idx="50">
                  <c:v>103.28648845063967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F-4468-98A9-0CCB7D59C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28775552"/>
        <c:axId val="-1528772800"/>
      </c:lineChart>
      <c:catAx>
        <c:axId val="-1528775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77280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528772800"/>
        <c:scaling>
          <c:orientation val="minMax"/>
          <c:max val="111"/>
          <c:min val="95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12700">
            <a:solidFill>
              <a:sysClr val="windowText" lastClr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775552"/>
        <c:crosses val="autoZero"/>
        <c:crossBetween val="between"/>
      </c:valAx>
      <c:spPr>
        <a:solidFill>
          <a:srgbClr val="FFFFFF"/>
        </a:solidFill>
        <a:ln w="12700">
          <a:solidFill>
            <a:sysClr val="windowText" lastClr="000000"/>
          </a:solidFill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21551749216949501"/>
          <c:y val="0.47282382561209702"/>
          <c:w val="0.44642324867628802"/>
          <c:h val="0.210362251711018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99154125312998E-2"/>
          <c:y val="0.12629438125992201"/>
          <c:w val="0.88582411828023"/>
          <c:h val="0.74205815318671497"/>
        </c:manualLayout>
      </c:layout>
      <c:lineChart>
        <c:grouping val="standard"/>
        <c:varyColors val="0"/>
        <c:ser>
          <c:idx val="0"/>
          <c:order val="0"/>
          <c:tx>
            <c:strRef>
              <c:f>Fig_Table!$H$2</c:f>
              <c:strCache>
                <c:ptCount val="1"/>
                <c:pt idx="0">
                  <c:v>GDP (Baseline, 2018=100)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Fig_Table!$H$3:$H$53</c:f>
              <c:numCache>
                <c:formatCode>0.0</c:formatCode>
                <c:ptCount val="51"/>
                <c:pt idx="0">
                  <c:v>100</c:v>
                </c:pt>
                <c:pt idx="1">
                  <c:v>100.83237346686305</c:v>
                </c:pt>
                <c:pt idx="2">
                  <c:v>101.52817578686323</c:v>
                </c:pt>
                <c:pt idx="3">
                  <c:v>102.14556564594974</c:v>
                </c:pt>
                <c:pt idx="4">
                  <c:v>102.77157132626131</c:v>
                </c:pt>
                <c:pt idx="5">
                  <c:v>103.23179423688063</c:v>
                </c:pt>
                <c:pt idx="6">
                  <c:v>103.76084111228508</c:v>
                </c:pt>
                <c:pt idx="7">
                  <c:v>104.13567913881774</c:v>
                </c:pt>
                <c:pt idx="8">
                  <c:v>104.4030106974954</c:v>
                </c:pt>
                <c:pt idx="9">
                  <c:v>104.76906577613411</c:v>
                </c:pt>
                <c:pt idx="10">
                  <c:v>104.80595783178843</c:v>
                </c:pt>
                <c:pt idx="11">
                  <c:v>105.2118680348203</c:v>
                </c:pt>
                <c:pt idx="12">
                  <c:v>105.27742757533775</c:v>
                </c:pt>
                <c:pt idx="13">
                  <c:v>105.43598760958808</c:v>
                </c:pt>
                <c:pt idx="14">
                  <c:v>105.6202529029228</c:v>
                </c:pt>
                <c:pt idx="15">
                  <c:v>105.70586667169181</c:v>
                </c:pt>
                <c:pt idx="16">
                  <c:v>105.71366302762759</c:v>
                </c:pt>
                <c:pt idx="17">
                  <c:v>105.55251045762746</c:v>
                </c:pt>
                <c:pt idx="18">
                  <c:v>105.47151953458268</c:v>
                </c:pt>
                <c:pt idx="19">
                  <c:v>105.49926839233582</c:v>
                </c:pt>
                <c:pt idx="20">
                  <c:v>105.35476344051345</c:v>
                </c:pt>
                <c:pt idx="21">
                  <c:v>105.26546001865938</c:v>
                </c:pt>
                <c:pt idx="22">
                  <c:v>105.15609268318939</c:v>
                </c:pt>
                <c:pt idx="23">
                  <c:v>105.02301525206941</c:v>
                </c:pt>
                <c:pt idx="24">
                  <c:v>104.91308258378558</c:v>
                </c:pt>
                <c:pt idx="25">
                  <c:v>104.65619682101453</c:v>
                </c:pt>
                <c:pt idx="26">
                  <c:v>104.62957555944361</c:v>
                </c:pt>
                <c:pt idx="27">
                  <c:v>104.55653410279005</c:v>
                </c:pt>
                <c:pt idx="28">
                  <c:v>104.41217185378632</c:v>
                </c:pt>
                <c:pt idx="29">
                  <c:v>104.35734325872465</c:v>
                </c:pt>
                <c:pt idx="30">
                  <c:v>104.24811377342188</c:v>
                </c:pt>
                <c:pt idx="31">
                  <c:v>104.33224861828069</c:v>
                </c:pt>
                <c:pt idx="32">
                  <c:v>104.26470576245518</c:v>
                </c:pt>
                <c:pt idx="33">
                  <c:v>104.13284580662979</c:v>
                </c:pt>
                <c:pt idx="34">
                  <c:v>103.99621540957136</c:v>
                </c:pt>
                <c:pt idx="35">
                  <c:v>103.83785695770838</c:v>
                </c:pt>
                <c:pt idx="36">
                  <c:v>103.61222284499425</c:v>
                </c:pt>
                <c:pt idx="37">
                  <c:v>103.37106949965194</c:v>
                </c:pt>
                <c:pt idx="38">
                  <c:v>103.02275160654871</c:v>
                </c:pt>
                <c:pt idx="39">
                  <c:v>102.82796354425741</c:v>
                </c:pt>
                <c:pt idx="40">
                  <c:v>102.48950013819007</c:v>
                </c:pt>
                <c:pt idx="41">
                  <c:v>102.26391368340249</c:v>
                </c:pt>
                <c:pt idx="42">
                  <c:v>101.93725980345674</c:v>
                </c:pt>
                <c:pt idx="43">
                  <c:v>102.03014630658348</c:v>
                </c:pt>
                <c:pt idx="44">
                  <c:v>101.97317594465598</c:v>
                </c:pt>
                <c:pt idx="45">
                  <c:v>101.76681243982823</c:v>
                </c:pt>
                <c:pt idx="46">
                  <c:v>101.44268959280843</c:v>
                </c:pt>
                <c:pt idx="47">
                  <c:v>101.35661395825956</c:v>
                </c:pt>
                <c:pt idx="48">
                  <c:v>101.27311187077277</c:v>
                </c:pt>
                <c:pt idx="49">
                  <c:v>100.89951477935846</c:v>
                </c:pt>
                <c:pt idx="50">
                  <c:v>100.49857687201546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F-4468-98A9-0CCB7D59C4D6}"/>
            </c:ext>
          </c:extLst>
        </c:ser>
        <c:ser>
          <c:idx val="2"/>
          <c:order val="1"/>
          <c:tx>
            <c:strRef>
              <c:f>Fig_Table!$BJ$2</c:f>
              <c:strCache>
                <c:ptCount val="1"/>
                <c:pt idx="0">
                  <c:v>GDP (TFP)</c:v>
                </c:pt>
              </c:strCache>
            </c:strRef>
          </c:tx>
          <c:spPr>
            <a:ln w="41275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Fig_Table!$BJ$3:$BJ$53</c:f>
              <c:numCache>
                <c:formatCode>0.0</c:formatCode>
                <c:ptCount val="51"/>
                <c:pt idx="0">
                  <c:v>100</c:v>
                </c:pt>
                <c:pt idx="1">
                  <c:v>101.27619192734076</c:v>
                </c:pt>
                <c:pt idx="2">
                  <c:v>101.5560154680972</c:v>
                </c:pt>
                <c:pt idx="3">
                  <c:v>102.2068984239787</c:v>
                </c:pt>
                <c:pt idx="4">
                  <c:v>103.13502901473836</c:v>
                </c:pt>
                <c:pt idx="5">
                  <c:v>103.76242053325998</c:v>
                </c:pt>
                <c:pt idx="6">
                  <c:v>104.4903732935058</c:v>
                </c:pt>
                <c:pt idx="7">
                  <c:v>105.08977396677177</c:v>
                </c:pt>
                <c:pt idx="8">
                  <c:v>105.90893919070963</c:v>
                </c:pt>
                <c:pt idx="9">
                  <c:v>106.66584737965582</c:v>
                </c:pt>
                <c:pt idx="10">
                  <c:v>107.24290472770113</c:v>
                </c:pt>
                <c:pt idx="11">
                  <c:v>107.96807663362281</c:v>
                </c:pt>
                <c:pt idx="12">
                  <c:v>108.7041619441241</c:v>
                </c:pt>
                <c:pt idx="13">
                  <c:v>109.39338726591265</c:v>
                </c:pt>
                <c:pt idx="14">
                  <c:v>109.8667839326194</c:v>
                </c:pt>
                <c:pt idx="15">
                  <c:v>110.11429490814784</c:v>
                </c:pt>
                <c:pt idx="16">
                  <c:v>110.69235309753057</c:v>
                </c:pt>
                <c:pt idx="17">
                  <c:v>110.8202380872613</c:v>
                </c:pt>
                <c:pt idx="18">
                  <c:v>111.40483060345011</c:v>
                </c:pt>
                <c:pt idx="19">
                  <c:v>111.78365852510719</c:v>
                </c:pt>
                <c:pt idx="20">
                  <c:v>112.47892113449009</c:v>
                </c:pt>
                <c:pt idx="21">
                  <c:v>112.81917694892338</c:v>
                </c:pt>
                <c:pt idx="22">
                  <c:v>113.26515456571646</c:v>
                </c:pt>
                <c:pt idx="23">
                  <c:v>113.52440108040877</c:v>
                </c:pt>
                <c:pt idx="24">
                  <c:v>113.93244807822582</c:v>
                </c:pt>
                <c:pt idx="25">
                  <c:v>114.1181796424877</c:v>
                </c:pt>
                <c:pt idx="26">
                  <c:v>114.84379046351577</c:v>
                </c:pt>
                <c:pt idx="27">
                  <c:v>115.55549001813901</c:v>
                </c:pt>
                <c:pt idx="28">
                  <c:v>116.39682970673685</c:v>
                </c:pt>
                <c:pt idx="29">
                  <c:v>116.78975443308214</c:v>
                </c:pt>
                <c:pt idx="30">
                  <c:v>117.01279908025306</c:v>
                </c:pt>
                <c:pt idx="31">
                  <c:v>116.92596960540384</c:v>
                </c:pt>
                <c:pt idx="32">
                  <c:v>117.10515580279689</c:v>
                </c:pt>
                <c:pt idx="33">
                  <c:v>117.67041979912004</c:v>
                </c:pt>
                <c:pt idx="34">
                  <c:v>118.19852445098661</c:v>
                </c:pt>
                <c:pt idx="35">
                  <c:v>118.74256048746457</c:v>
                </c:pt>
                <c:pt idx="36">
                  <c:v>118.79855489537793</c:v>
                </c:pt>
                <c:pt idx="37">
                  <c:v>119.35702016785893</c:v>
                </c:pt>
                <c:pt idx="38">
                  <c:v>119.92826282515067</c:v>
                </c:pt>
                <c:pt idx="39">
                  <c:v>120.81421605677423</c:v>
                </c:pt>
                <c:pt idx="40">
                  <c:v>121.22436216226494</c:v>
                </c:pt>
                <c:pt idx="41">
                  <c:v>121.85395951742029</c:v>
                </c:pt>
                <c:pt idx="42">
                  <c:v>121.98636917507395</c:v>
                </c:pt>
                <c:pt idx="43">
                  <c:v>122.04319132765929</c:v>
                </c:pt>
                <c:pt idx="44">
                  <c:v>121.94828307318973</c:v>
                </c:pt>
                <c:pt idx="45">
                  <c:v>122.23487462303102</c:v>
                </c:pt>
                <c:pt idx="46">
                  <c:v>122.8766387035576</c:v>
                </c:pt>
                <c:pt idx="47">
                  <c:v>122.82930572490864</c:v>
                </c:pt>
                <c:pt idx="48">
                  <c:v>123.00981296592393</c:v>
                </c:pt>
                <c:pt idx="49">
                  <c:v>123.04603566942161</c:v>
                </c:pt>
                <c:pt idx="50">
                  <c:v>123.48707963200215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F-4468-98A9-0CCB7D59C4D6}"/>
            </c:ext>
          </c:extLst>
        </c:ser>
        <c:ser>
          <c:idx val="1"/>
          <c:order val="2"/>
          <c:tx>
            <c:strRef>
              <c:f>Fig_Table!$BK$2</c:f>
              <c:strCache>
                <c:ptCount val="1"/>
                <c:pt idx="0">
                  <c:v>GDP (TFP, G, and Health Care Grow at 1 Percentage Point)</c:v>
                </c:pt>
              </c:strCache>
            </c:strRef>
          </c:tx>
          <c:spPr>
            <a:ln w="50800" cap="rnd">
              <a:solidFill>
                <a:srgbClr val="CC00CC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Fig_Table!$BK$3:$BK$55</c:f>
              <c:numCache>
                <c:formatCode>0.0</c:formatCode>
                <c:ptCount val="53"/>
                <c:pt idx="0">
                  <c:v>100</c:v>
                </c:pt>
                <c:pt idx="1">
                  <c:v>100.95574946229434</c:v>
                </c:pt>
                <c:pt idx="2">
                  <c:v>101.69584102845886</c:v>
                </c:pt>
                <c:pt idx="3">
                  <c:v>102.31250885868481</c:v>
                </c:pt>
                <c:pt idx="4">
                  <c:v>103.04998222330693</c:v>
                </c:pt>
                <c:pt idx="5">
                  <c:v>103.80995669267905</c:v>
                </c:pt>
                <c:pt idx="6">
                  <c:v>104.45970129702943</c:v>
                </c:pt>
                <c:pt idx="7">
                  <c:v>105.17191333166259</c:v>
                </c:pt>
                <c:pt idx="8">
                  <c:v>105.89623113465123</c:v>
                </c:pt>
                <c:pt idx="9">
                  <c:v>106.61276829385214</c:v>
                </c:pt>
                <c:pt idx="10">
                  <c:v>107.29912530038683</c:v>
                </c:pt>
                <c:pt idx="11">
                  <c:v>107.98030780865535</c:v>
                </c:pt>
                <c:pt idx="12">
                  <c:v>108.69798637330857</c:v>
                </c:pt>
                <c:pt idx="13">
                  <c:v>109.33282542519032</c:v>
                </c:pt>
                <c:pt idx="14">
                  <c:v>109.80386835092402</c:v>
                </c:pt>
                <c:pt idx="15">
                  <c:v>110.23308055529793</c:v>
                </c:pt>
                <c:pt idx="16">
                  <c:v>110.55059108404524</c:v>
                </c:pt>
                <c:pt idx="17">
                  <c:v>110.98164111054162</c:v>
                </c:pt>
                <c:pt idx="18">
                  <c:v>111.34345975325793</c:v>
                </c:pt>
                <c:pt idx="19">
                  <c:v>111.89613390723235</c:v>
                </c:pt>
                <c:pt idx="20">
                  <c:v>112.37784917572937</c:v>
                </c:pt>
                <c:pt idx="21">
                  <c:v>112.87055830117603</c:v>
                </c:pt>
                <c:pt idx="22">
                  <c:v>113.21725179023699</c:v>
                </c:pt>
                <c:pt idx="23">
                  <c:v>113.58611537059342</c:v>
                </c:pt>
                <c:pt idx="24">
                  <c:v>113.86841165040607</c:v>
                </c:pt>
                <c:pt idx="25">
                  <c:v>114.30557062381213</c:v>
                </c:pt>
                <c:pt idx="26">
                  <c:v>114.84379046351577</c:v>
                </c:pt>
                <c:pt idx="27">
                  <c:v>115.60188000772564</c:v>
                </c:pt>
                <c:pt idx="28">
                  <c:v>116.24995798770811</c:v>
                </c:pt>
                <c:pt idx="29">
                  <c:v>116.7358804785501</c:v>
                </c:pt>
                <c:pt idx="30">
                  <c:v>116.91250783970875</c:v>
                </c:pt>
                <c:pt idx="31">
                  <c:v>117.01770945722777</c:v>
                </c:pt>
                <c:pt idx="32">
                  <c:v>117.23587387816991</c:v>
                </c:pt>
                <c:pt idx="33">
                  <c:v>117.66023505845054</c:v>
                </c:pt>
                <c:pt idx="34">
                  <c:v>118.20773663984018</c:v>
                </c:pt>
                <c:pt idx="35">
                  <c:v>118.58518748299844</c:v>
                </c:pt>
                <c:pt idx="36">
                  <c:v>118.97217806718523</c:v>
                </c:pt>
                <c:pt idx="37">
                  <c:v>119.36740237954159</c:v>
                </c:pt>
                <c:pt idx="38">
                  <c:v>120.03984340097163</c:v>
                </c:pt>
                <c:pt idx="39">
                  <c:v>120.66341820024404</c:v>
                </c:pt>
                <c:pt idx="40">
                  <c:v>121.30637068140781</c:v>
                </c:pt>
                <c:pt idx="41">
                  <c:v>121.6977689644464</c:v>
                </c:pt>
                <c:pt idx="42">
                  <c:v>121.97154251215383</c:v>
                </c:pt>
                <c:pt idx="43">
                  <c:v>122.00281626436308</c:v>
                </c:pt>
                <c:pt idx="44">
                  <c:v>122.08469412487565</c:v>
                </c:pt>
                <c:pt idx="45">
                  <c:v>122.36098030074452</c:v>
                </c:pt>
                <c:pt idx="46">
                  <c:v>122.65377405422302</c:v>
                </c:pt>
                <c:pt idx="47">
                  <c:v>122.91093415473632</c:v>
                </c:pt>
                <c:pt idx="48">
                  <c:v>122.965675968089</c:v>
                </c:pt>
                <c:pt idx="49">
                  <c:v>123.18305197379432</c:v>
                </c:pt>
                <c:pt idx="50">
                  <c:v>123.55735577699129</c:v>
                </c:pt>
                <c:pt idx="51">
                  <c:v>124.04704402257104</c:v>
                </c:pt>
                <c:pt idx="52">
                  <c:v>124.52984415305471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2A-4D20-96B4-1D8232585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28817232"/>
        <c:axId val="-1528814480"/>
      </c:lineChart>
      <c:catAx>
        <c:axId val="-152881723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81448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528814480"/>
        <c:scaling>
          <c:orientation val="minMax"/>
          <c:min val="95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12700">
            <a:solidFill>
              <a:sysClr val="windowText" lastClr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817232"/>
        <c:crosses val="autoZero"/>
        <c:crossBetween val="between"/>
      </c:valAx>
      <c:spPr>
        <a:solidFill>
          <a:srgbClr val="FFFFFF"/>
        </a:solidFill>
        <a:ln w="12700">
          <a:solidFill>
            <a:sysClr val="windowText" lastClr="000000"/>
          </a:solidFill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8.2429553924353485E-2"/>
          <c:y val="0.135768192438185"/>
          <c:w val="0.4604146292835265"/>
          <c:h val="0.302472758279698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164153903466296E-2"/>
          <c:y val="0.13034426652139999"/>
          <c:w val="0.893361610082538"/>
          <c:h val="0.732170783405104"/>
        </c:manualLayout>
      </c:layout>
      <c:lineChart>
        <c:grouping val="standard"/>
        <c:varyColors val="0"/>
        <c:ser>
          <c:idx val="0"/>
          <c:order val="0"/>
          <c:tx>
            <c:strRef>
              <c:f>Fig_Table!$B$2</c:f>
              <c:strCache>
                <c:ptCount val="1"/>
                <c:pt idx="0">
                  <c:v>VAT (Baseline)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Fig_Table!$B$3:$B$53</c:f>
              <c:numCache>
                <c:formatCode>0.0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9.0380000000000003</c:v>
                </c:pt>
                <c:pt idx="4">
                  <c:v>9.4886666666666653</c:v>
                </c:pt>
                <c:pt idx="5">
                  <c:v>9.9546666666666663</c:v>
                </c:pt>
                <c:pt idx="6">
                  <c:v>10.396000000000001</c:v>
                </c:pt>
                <c:pt idx="7">
                  <c:v>10.793333333333335</c:v>
                </c:pt>
                <c:pt idx="8">
                  <c:v>11.124666666666668</c:v>
                </c:pt>
                <c:pt idx="9">
                  <c:v>11.557333333333334</c:v>
                </c:pt>
                <c:pt idx="10">
                  <c:v>12.005333333333335</c:v>
                </c:pt>
                <c:pt idx="11">
                  <c:v>12.534666666666666</c:v>
                </c:pt>
                <c:pt idx="12">
                  <c:v>13.202</c:v>
                </c:pt>
                <c:pt idx="13">
                  <c:v>13.953333333333335</c:v>
                </c:pt>
                <c:pt idx="14">
                  <c:v>14.591999999999999</c:v>
                </c:pt>
                <c:pt idx="15">
                  <c:v>15.115333333333334</c:v>
                </c:pt>
                <c:pt idx="16">
                  <c:v>15.623999999999999</c:v>
                </c:pt>
                <c:pt idx="17">
                  <c:v>16.081333333333333</c:v>
                </c:pt>
                <c:pt idx="18">
                  <c:v>16.588666666666668</c:v>
                </c:pt>
                <c:pt idx="19">
                  <c:v>17.000666666666671</c:v>
                </c:pt>
                <c:pt idx="20">
                  <c:v>17.526666666666667</c:v>
                </c:pt>
                <c:pt idx="21">
                  <c:v>17.833333333333336</c:v>
                </c:pt>
                <c:pt idx="22">
                  <c:v>18.02</c:v>
                </c:pt>
                <c:pt idx="23">
                  <c:v>17.964666666666666</c:v>
                </c:pt>
                <c:pt idx="24">
                  <c:v>18.106000000000002</c:v>
                </c:pt>
                <c:pt idx="25">
                  <c:v>18.212</c:v>
                </c:pt>
                <c:pt idx="26">
                  <c:v>18.491333333333333</c:v>
                </c:pt>
                <c:pt idx="27">
                  <c:v>18.623333333333335</c:v>
                </c:pt>
                <c:pt idx="28">
                  <c:v>18.917999999999999</c:v>
                </c:pt>
                <c:pt idx="29">
                  <c:v>19.05</c:v>
                </c:pt>
                <c:pt idx="30">
                  <c:v>19.161333333333335</c:v>
                </c:pt>
                <c:pt idx="31">
                  <c:v>19.294666666666664</c:v>
                </c:pt>
                <c:pt idx="32">
                  <c:v>19.503333333333334</c:v>
                </c:pt>
                <c:pt idx="33">
                  <c:v>19.77</c:v>
                </c:pt>
                <c:pt idx="34">
                  <c:v>19.993333333333332</c:v>
                </c:pt>
                <c:pt idx="35">
                  <c:v>20.176666666666666</c:v>
                </c:pt>
                <c:pt idx="36">
                  <c:v>20.155333333333335</c:v>
                </c:pt>
                <c:pt idx="37">
                  <c:v>20.260666666666665</c:v>
                </c:pt>
                <c:pt idx="38">
                  <c:v>20.199333333333332</c:v>
                </c:pt>
                <c:pt idx="39">
                  <c:v>20.353333333333335</c:v>
                </c:pt>
                <c:pt idx="40">
                  <c:v>20.212666666666664</c:v>
                </c:pt>
                <c:pt idx="41">
                  <c:v>20.327999999999999</c:v>
                </c:pt>
                <c:pt idx="42">
                  <c:v>20.143333333333334</c:v>
                </c:pt>
                <c:pt idx="43">
                  <c:v>20.060000000000002</c:v>
                </c:pt>
                <c:pt idx="44">
                  <c:v>19.865333333333332</c:v>
                </c:pt>
                <c:pt idx="45">
                  <c:v>20.061999999999998</c:v>
                </c:pt>
                <c:pt idx="46">
                  <c:v>20.064</c:v>
                </c:pt>
                <c:pt idx="47">
                  <c:v>20.196000000000002</c:v>
                </c:pt>
                <c:pt idx="48">
                  <c:v>20.058000000000003</c:v>
                </c:pt>
                <c:pt idx="49">
                  <c:v>19.842666666666666</c:v>
                </c:pt>
                <c:pt idx="50">
                  <c:v>19.365333333333332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7-4F1D-A5D9-802F33180915}"/>
            </c:ext>
          </c:extLst>
        </c:ser>
        <c:ser>
          <c:idx val="1"/>
          <c:order val="1"/>
          <c:tx>
            <c:strRef>
              <c:f>Fig_Table!$BH$2</c:f>
              <c:strCache>
                <c:ptCount val="1"/>
                <c:pt idx="0">
                  <c:v>VAT (TFP)</c:v>
                </c:pt>
              </c:strCache>
            </c:strRef>
          </c:tx>
          <c:spPr>
            <a:ln w="47625" cap="rnd">
              <a:solidFill>
                <a:srgbClr val="009644"/>
              </a:solidFill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Fig_Table!$BH$3:$BH$53</c:f>
              <c:numCache>
                <c:formatCode>0.0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8.4800000000000022</c:v>
                </c:pt>
                <c:pt idx="3">
                  <c:v>9.4866666666666664</c:v>
                </c:pt>
                <c:pt idx="4">
                  <c:v>9.9500000000000011</c:v>
                </c:pt>
                <c:pt idx="5">
                  <c:v>10.594444444444445</c:v>
                </c:pt>
                <c:pt idx="6">
                  <c:v>10.768888888888888</c:v>
                </c:pt>
                <c:pt idx="7">
                  <c:v>11.24</c:v>
                </c:pt>
                <c:pt idx="8">
                  <c:v>11.052222222222223</c:v>
                </c:pt>
                <c:pt idx="9">
                  <c:v>11.363333333333332</c:v>
                </c:pt>
                <c:pt idx="10">
                  <c:v>11.726666666666667</c:v>
                </c:pt>
                <c:pt idx="11">
                  <c:v>12.684444444444443</c:v>
                </c:pt>
                <c:pt idx="12">
                  <c:v>13.176666666666668</c:v>
                </c:pt>
                <c:pt idx="13">
                  <c:v>13.521111111111111</c:v>
                </c:pt>
                <c:pt idx="14">
                  <c:v>13.454444444444444</c:v>
                </c:pt>
                <c:pt idx="15">
                  <c:v>13.795555555555557</c:v>
                </c:pt>
                <c:pt idx="16">
                  <c:v>13.968888888888889</c:v>
                </c:pt>
                <c:pt idx="17">
                  <c:v>14.328888888888891</c:v>
                </c:pt>
                <c:pt idx="18">
                  <c:v>14.605555555555558</c:v>
                </c:pt>
                <c:pt idx="19">
                  <c:v>15.384444444444444</c:v>
                </c:pt>
                <c:pt idx="20">
                  <c:v>16.074444444444445</c:v>
                </c:pt>
                <c:pt idx="21">
                  <c:v>16.722222222222225</c:v>
                </c:pt>
                <c:pt idx="22">
                  <c:v>17.123333333333335</c:v>
                </c:pt>
                <c:pt idx="23">
                  <c:v>17.548888888888889</c:v>
                </c:pt>
                <c:pt idx="24">
                  <c:v>17.674444444444447</c:v>
                </c:pt>
                <c:pt idx="25">
                  <c:v>17.843333333333334</c:v>
                </c:pt>
                <c:pt idx="26">
                  <c:v>18.143333333333334</c:v>
                </c:pt>
                <c:pt idx="27">
                  <c:v>18.500000000000004</c:v>
                </c:pt>
                <c:pt idx="28">
                  <c:v>18.59888888888889</c:v>
                </c:pt>
                <c:pt idx="29">
                  <c:v>18.468888888888891</c:v>
                </c:pt>
                <c:pt idx="30">
                  <c:v>18.645555555555557</c:v>
                </c:pt>
                <c:pt idx="31">
                  <c:v>18.816666666666666</c:v>
                </c:pt>
                <c:pt idx="32">
                  <c:v>19.010000000000002</c:v>
                </c:pt>
                <c:pt idx="33">
                  <c:v>19.106666666666669</c:v>
                </c:pt>
                <c:pt idx="34">
                  <c:v>19.547777777777778</c:v>
                </c:pt>
                <c:pt idx="35">
                  <c:v>19.753333333333334</c:v>
                </c:pt>
                <c:pt idx="36">
                  <c:v>19.855555555555558</c:v>
                </c:pt>
                <c:pt idx="37">
                  <c:v>19.701111111111111</c:v>
                </c:pt>
                <c:pt idx="38">
                  <c:v>19.950000000000003</c:v>
                </c:pt>
                <c:pt idx="39">
                  <c:v>20.409999999999997</c:v>
                </c:pt>
                <c:pt idx="40">
                  <c:v>20.62777777777778</c:v>
                </c:pt>
                <c:pt idx="41">
                  <c:v>20.7</c:v>
                </c:pt>
                <c:pt idx="42">
                  <c:v>20.608888888888888</c:v>
                </c:pt>
                <c:pt idx="43">
                  <c:v>20.74</c:v>
                </c:pt>
                <c:pt idx="44">
                  <c:v>20.583333333333336</c:v>
                </c:pt>
                <c:pt idx="45">
                  <c:v>20.353333333333335</c:v>
                </c:pt>
                <c:pt idx="46">
                  <c:v>20.062222222222221</c:v>
                </c:pt>
                <c:pt idx="47">
                  <c:v>20.067777777777778</c:v>
                </c:pt>
                <c:pt idx="48">
                  <c:v>19.887777777777778</c:v>
                </c:pt>
                <c:pt idx="49">
                  <c:v>19.767777777777777</c:v>
                </c:pt>
                <c:pt idx="50">
                  <c:v>19.558888888888891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7-4F1D-A5D9-802F33180915}"/>
            </c:ext>
          </c:extLst>
        </c:ser>
        <c:ser>
          <c:idx val="2"/>
          <c:order val="2"/>
          <c:tx>
            <c:strRef>
              <c:f>Fig_Table!$BI$2</c:f>
              <c:strCache>
                <c:ptCount val="1"/>
                <c:pt idx="0">
                  <c:v>VAT (TFP, G, and Health Care Grow at 1 Percentage Point)</c:v>
                </c:pt>
              </c:strCache>
            </c:strRef>
          </c:tx>
          <c:spPr>
            <a:ln w="41275" cap="rnd">
              <a:solidFill>
                <a:srgbClr val="CC00CC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Fig_Table!$BI$3:$BI$53</c:f>
              <c:numCache>
                <c:formatCode>0.0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8.3233333333333324</c:v>
                </c:pt>
                <c:pt idx="3">
                  <c:v>8.5955555555555545</c:v>
                </c:pt>
                <c:pt idx="4">
                  <c:v>8.9755555555555553</c:v>
                </c:pt>
                <c:pt idx="5">
                  <c:v>9.3388888888888903</c:v>
                </c:pt>
                <c:pt idx="6">
                  <c:v>9.9666666666666668</c:v>
                </c:pt>
                <c:pt idx="7">
                  <c:v>10.45</c:v>
                </c:pt>
                <c:pt idx="8">
                  <c:v>10.595555555555556</c:v>
                </c:pt>
                <c:pt idx="9">
                  <c:v>10.526666666666667</c:v>
                </c:pt>
                <c:pt idx="10">
                  <c:v>10.682222222222222</c:v>
                </c:pt>
                <c:pt idx="11">
                  <c:v>11.206666666666667</c:v>
                </c:pt>
                <c:pt idx="12">
                  <c:v>11.675555555555555</c:v>
                </c:pt>
                <c:pt idx="13">
                  <c:v>11.775555555555554</c:v>
                </c:pt>
                <c:pt idx="14">
                  <c:v>11.532222222222222</c:v>
                </c:pt>
                <c:pt idx="15">
                  <c:v>11.7</c:v>
                </c:pt>
                <c:pt idx="16">
                  <c:v>11.886666666666667</c:v>
                </c:pt>
                <c:pt idx="17">
                  <c:v>12.172222222222222</c:v>
                </c:pt>
                <c:pt idx="18">
                  <c:v>12.128888888888889</c:v>
                </c:pt>
                <c:pt idx="19">
                  <c:v>12.38</c:v>
                </c:pt>
                <c:pt idx="20">
                  <c:v>12.582222222222219</c:v>
                </c:pt>
                <c:pt idx="21">
                  <c:v>13.042222222222222</c:v>
                </c:pt>
                <c:pt idx="22">
                  <c:v>13.157777777777779</c:v>
                </c:pt>
                <c:pt idx="23">
                  <c:v>13.695555555555558</c:v>
                </c:pt>
                <c:pt idx="24">
                  <c:v>13.837777777777779</c:v>
                </c:pt>
                <c:pt idx="25">
                  <c:v>14.251111111111111</c:v>
                </c:pt>
                <c:pt idx="26">
                  <c:v>14.325555555555555</c:v>
                </c:pt>
                <c:pt idx="27">
                  <c:v>14.558888888888887</c:v>
                </c:pt>
                <c:pt idx="28">
                  <c:v>14.756666666666666</c:v>
                </c:pt>
                <c:pt idx="29">
                  <c:v>14.926666666666666</c:v>
                </c:pt>
                <c:pt idx="30">
                  <c:v>15.101111111111109</c:v>
                </c:pt>
                <c:pt idx="31">
                  <c:v>15.191111111111107</c:v>
                </c:pt>
                <c:pt idx="32">
                  <c:v>15.333333333333332</c:v>
                </c:pt>
                <c:pt idx="33">
                  <c:v>15.506666666666668</c:v>
                </c:pt>
                <c:pt idx="34">
                  <c:v>15.578888888888889</c:v>
                </c:pt>
                <c:pt idx="35">
                  <c:v>15.590000000000002</c:v>
                </c:pt>
                <c:pt idx="36">
                  <c:v>15.456666666666665</c:v>
                </c:pt>
                <c:pt idx="37">
                  <c:v>15.441111111111114</c:v>
                </c:pt>
                <c:pt idx="38">
                  <c:v>15.565555555555555</c:v>
                </c:pt>
                <c:pt idx="39">
                  <c:v>15.909999999999998</c:v>
                </c:pt>
                <c:pt idx="40">
                  <c:v>16.110000000000003</c:v>
                </c:pt>
                <c:pt idx="41">
                  <c:v>16.083333333333336</c:v>
                </c:pt>
                <c:pt idx="42">
                  <c:v>15.826666666666666</c:v>
                </c:pt>
                <c:pt idx="43">
                  <c:v>15.593333333333334</c:v>
                </c:pt>
                <c:pt idx="44">
                  <c:v>15.44888888888889</c:v>
                </c:pt>
                <c:pt idx="45">
                  <c:v>15.391111111111112</c:v>
                </c:pt>
                <c:pt idx="46">
                  <c:v>15.620000000000001</c:v>
                </c:pt>
                <c:pt idx="47">
                  <c:v>15.752222222222223</c:v>
                </c:pt>
                <c:pt idx="48">
                  <c:v>15.84888888888889</c:v>
                </c:pt>
                <c:pt idx="49">
                  <c:v>15.556666666666667</c:v>
                </c:pt>
                <c:pt idx="50">
                  <c:v>15.265555555555554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8-4F7D-A173-18E3BEEB0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29673456"/>
        <c:axId val="-1529670704"/>
      </c:lineChart>
      <c:catAx>
        <c:axId val="-152967345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67070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529670704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12700">
            <a:solidFill>
              <a:sysClr val="windowText" lastClr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673456"/>
        <c:crosses val="autoZero"/>
        <c:crossBetween val="midCat"/>
      </c:valAx>
      <c:spPr>
        <a:solidFill>
          <a:srgbClr val="FFFFFF"/>
        </a:solidFill>
        <a:ln w="12700">
          <a:solidFill>
            <a:sysClr val="windowText" lastClr="000000"/>
          </a:solidFill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37573350536971717"/>
          <c:y val="0.56077025583856044"/>
          <c:w val="0.57867054840287779"/>
          <c:h val="0.266364391583283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n-US" sz="2400" b="1" i="0" u="none" strike="noStrike" baseline="0">
                <a:solidFill>
                  <a:srgbClr val="4B82AD"/>
                </a:solidFill>
                <a:effectLst/>
              </a:rPr>
              <a:t>Figure 3. OECD Countries: Tax Revenues to GDP</a:t>
            </a:r>
          </a:p>
          <a:p>
            <a:pPr>
              <a:defRPr sz="1800"/>
            </a:pPr>
            <a:r>
              <a:rPr lang="en-US" sz="1800">
                <a:solidFill>
                  <a:srgbClr val="4B82AD"/>
                </a:solidFill>
              </a:rPr>
              <a:t>(In percent of GDP, 2018)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5.3123270362036998E-2"/>
          <c:y val="0.12926559224934159"/>
          <c:w val="0.90703922828495898"/>
          <c:h val="0.5945899724057477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89-41D3-B304-4DE6DF95EB04}"/>
              </c:ext>
            </c:extLst>
          </c:dPt>
          <c:dPt>
            <c:idx val="29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89-41D3-B304-4DE6DF95EB04}"/>
              </c:ext>
            </c:extLst>
          </c:dPt>
          <c:dPt>
            <c:idx val="3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89-41D3-B304-4DE6DF95EB04}"/>
              </c:ext>
            </c:extLst>
          </c:dPt>
          <c:dLbls>
            <c:dLbl>
              <c:idx val="29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800" b="1" i="0" u="none" strike="noStrike" kern="1200" baseline="0">
                      <a:solidFill>
                        <a:srgbClr val="FF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89-41D3-B304-4DE6DF95EB0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[6]Revenue!$A$3:$A$37</c:f>
              <c:strCache>
                <c:ptCount val="35"/>
                <c:pt idx="0">
                  <c:v>France</c:v>
                </c:pt>
                <c:pt idx="1">
                  <c:v>Finland</c:v>
                </c:pt>
                <c:pt idx="2">
                  <c:v>Norway</c:v>
                </c:pt>
                <c:pt idx="3">
                  <c:v>Denmark</c:v>
                </c:pt>
                <c:pt idx="4">
                  <c:v>Belgium</c:v>
                </c:pt>
                <c:pt idx="5">
                  <c:v>Greece</c:v>
                </c:pt>
                <c:pt idx="6">
                  <c:v>Austria</c:v>
                </c:pt>
                <c:pt idx="7">
                  <c:v>Sweden</c:v>
                </c:pt>
                <c:pt idx="8">
                  <c:v>Italy</c:v>
                </c:pt>
                <c:pt idx="9">
                  <c:v>Germany</c:v>
                </c:pt>
                <c:pt idx="10">
                  <c:v>Netherlands</c:v>
                </c:pt>
                <c:pt idx="11">
                  <c:v>Portugal</c:v>
                </c:pt>
                <c:pt idx="12">
                  <c:v>Luxembourg</c:v>
                </c:pt>
                <c:pt idx="13">
                  <c:v>Iceland</c:v>
                </c:pt>
                <c:pt idx="14">
                  <c:v>Czech Republic</c:v>
                </c:pt>
                <c:pt idx="15">
                  <c:v>Cyprus</c:v>
                </c:pt>
                <c:pt idx="16">
                  <c:v>Estonia</c:v>
                </c:pt>
                <c:pt idx="17">
                  <c:v>Malta</c:v>
                </c:pt>
                <c:pt idx="18">
                  <c:v>Canada</c:v>
                </c:pt>
                <c:pt idx="19">
                  <c:v>Slovenia</c:v>
                </c:pt>
                <c:pt idx="20">
                  <c:v>Slovak Republic</c:v>
                </c:pt>
                <c:pt idx="21">
                  <c:v>Spain</c:v>
                </c:pt>
                <c:pt idx="22">
                  <c:v>Israel</c:v>
                </c:pt>
                <c:pt idx="23">
                  <c:v>United Kingdom</c:v>
                </c:pt>
                <c:pt idx="24">
                  <c:v>Latvia</c:v>
                </c:pt>
                <c:pt idx="25">
                  <c:v>Australia</c:v>
                </c:pt>
                <c:pt idx="26">
                  <c:v>Lithuania</c:v>
                </c:pt>
                <c:pt idx="27">
                  <c:v>New Zealand</c:v>
                </c:pt>
                <c:pt idx="28">
                  <c:v>Switzerland</c:v>
                </c:pt>
                <c:pt idx="29">
                  <c:v>Japan</c:v>
                </c:pt>
                <c:pt idx="30">
                  <c:v>United States</c:v>
                </c:pt>
                <c:pt idx="31">
                  <c:v>Ireland</c:v>
                </c:pt>
                <c:pt idx="32">
                  <c:v>Korea</c:v>
                </c:pt>
                <c:pt idx="33">
                  <c:v>Hong Kong SAR</c:v>
                </c:pt>
                <c:pt idx="34">
                  <c:v>Singapore</c:v>
                </c:pt>
              </c:strCache>
            </c:strRef>
          </c:cat>
          <c:val>
            <c:numRef>
              <c:f>[6]Revenue!$B$3:$B$37</c:f>
              <c:numCache>
                <c:formatCode>General</c:formatCode>
                <c:ptCount val="35"/>
                <c:pt idx="0">
                  <c:v>53.51377352533936</c:v>
                </c:pt>
                <c:pt idx="1">
                  <c:v>52.147409236962652</c:v>
                </c:pt>
                <c:pt idx="2">
                  <c:v>51.688934701451302</c:v>
                </c:pt>
                <c:pt idx="3">
                  <c:v>51.266492213522184</c:v>
                </c:pt>
                <c:pt idx="4">
                  <c:v>50.538505594642366</c:v>
                </c:pt>
                <c:pt idx="5">
                  <c:v>48.781773161086988</c:v>
                </c:pt>
                <c:pt idx="6">
                  <c:v>48.248732202964568</c:v>
                </c:pt>
                <c:pt idx="7">
                  <c:v>48.18677099268983</c:v>
                </c:pt>
                <c:pt idx="8">
                  <c:v>46.543804192984666</c:v>
                </c:pt>
                <c:pt idx="9">
                  <c:v>45.309069427167373</c:v>
                </c:pt>
                <c:pt idx="10">
                  <c:v>43.547562410848002</c:v>
                </c:pt>
                <c:pt idx="11">
                  <c:v>43.205655648006598</c:v>
                </c:pt>
                <c:pt idx="12">
                  <c:v>42.408286340047837</c:v>
                </c:pt>
                <c:pt idx="13">
                  <c:v>42.19864523458692</c:v>
                </c:pt>
                <c:pt idx="14">
                  <c:v>41.258683642821062</c:v>
                </c:pt>
                <c:pt idx="15">
                  <c:v>40.287290271315648</c:v>
                </c:pt>
                <c:pt idx="16">
                  <c:v>40.274578614224424</c:v>
                </c:pt>
                <c:pt idx="17">
                  <c:v>39.807674113394867</c:v>
                </c:pt>
                <c:pt idx="18">
                  <c:v>39.414087297292646</c:v>
                </c:pt>
                <c:pt idx="19">
                  <c:v>39.267426761029597</c:v>
                </c:pt>
                <c:pt idx="20">
                  <c:v>38.358140637445167</c:v>
                </c:pt>
                <c:pt idx="21">
                  <c:v>37.82217308620308</c:v>
                </c:pt>
                <c:pt idx="22">
                  <c:v>36.903423048292339</c:v>
                </c:pt>
                <c:pt idx="23">
                  <c:v>36.707639666322983</c:v>
                </c:pt>
                <c:pt idx="24">
                  <c:v>36.617837973518441</c:v>
                </c:pt>
                <c:pt idx="25">
                  <c:v>35.057999987481601</c:v>
                </c:pt>
                <c:pt idx="26">
                  <c:v>34.34977137411056</c:v>
                </c:pt>
                <c:pt idx="27">
                  <c:v>34.05691821656319</c:v>
                </c:pt>
                <c:pt idx="28">
                  <c:v>33.525556152548859</c:v>
                </c:pt>
                <c:pt idx="29">
                  <c:v>33.186712289115249</c:v>
                </c:pt>
                <c:pt idx="30">
                  <c:v>31.744332093461018</c:v>
                </c:pt>
                <c:pt idx="31">
                  <c:v>25.403226372774917</c:v>
                </c:pt>
                <c:pt idx="32">
                  <c:v>23.023006486581881</c:v>
                </c:pt>
                <c:pt idx="33">
                  <c:v>21.855500268886942</c:v>
                </c:pt>
                <c:pt idx="34">
                  <c:v>20.781768053274373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89-41D3-B304-4DE6DF95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90"/>
        <c:overlap val="-27"/>
        <c:axId val="-2144161424"/>
        <c:axId val="-2144014096"/>
      </c:barChart>
      <c:lineChart>
        <c:grouping val="standard"/>
        <c:varyColors val="0"/>
        <c:ser>
          <c:idx val="1"/>
          <c:order val="1"/>
          <c:tx>
            <c:v>Top 10 Average</c:v>
          </c:tx>
          <c:spPr>
            <a:ln w="28575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[6]Revenue!$F$3:$F$37</c:f>
              <c:numCache>
                <c:formatCode>General</c:formatCode>
                <c:ptCount val="35"/>
                <c:pt idx="0">
                  <c:v>49.622526524881131</c:v>
                </c:pt>
                <c:pt idx="1">
                  <c:v>49.622526524881131</c:v>
                </c:pt>
                <c:pt idx="2">
                  <c:v>49.622526524881131</c:v>
                </c:pt>
                <c:pt idx="3">
                  <c:v>49.622526524881131</c:v>
                </c:pt>
                <c:pt idx="4">
                  <c:v>49.622526524881131</c:v>
                </c:pt>
                <c:pt idx="5">
                  <c:v>49.622526524881131</c:v>
                </c:pt>
                <c:pt idx="6">
                  <c:v>49.622526524881131</c:v>
                </c:pt>
                <c:pt idx="7">
                  <c:v>49.622526524881131</c:v>
                </c:pt>
                <c:pt idx="8">
                  <c:v>49.622526524881131</c:v>
                </c:pt>
                <c:pt idx="9">
                  <c:v>49.622526524881131</c:v>
                </c:pt>
                <c:pt idx="10">
                  <c:v>49.622526524881131</c:v>
                </c:pt>
                <c:pt idx="11">
                  <c:v>49.622526524881131</c:v>
                </c:pt>
                <c:pt idx="12">
                  <c:v>49.622526524881131</c:v>
                </c:pt>
                <c:pt idx="13">
                  <c:v>49.622526524881131</c:v>
                </c:pt>
                <c:pt idx="14">
                  <c:v>49.622526524881131</c:v>
                </c:pt>
                <c:pt idx="15">
                  <c:v>49.622526524881131</c:v>
                </c:pt>
                <c:pt idx="16">
                  <c:v>49.622526524881131</c:v>
                </c:pt>
                <c:pt idx="17">
                  <c:v>49.622526524881131</c:v>
                </c:pt>
                <c:pt idx="18">
                  <c:v>49.622526524881131</c:v>
                </c:pt>
                <c:pt idx="19">
                  <c:v>49.622526524881131</c:v>
                </c:pt>
                <c:pt idx="20">
                  <c:v>49.622526524881131</c:v>
                </c:pt>
                <c:pt idx="21">
                  <c:v>49.622526524881131</c:v>
                </c:pt>
                <c:pt idx="22">
                  <c:v>49.622526524881131</c:v>
                </c:pt>
                <c:pt idx="23">
                  <c:v>49.622526524881131</c:v>
                </c:pt>
                <c:pt idx="24">
                  <c:v>49.622526524881131</c:v>
                </c:pt>
                <c:pt idx="25">
                  <c:v>49.622526524881131</c:v>
                </c:pt>
                <c:pt idx="26">
                  <c:v>49.622526524881131</c:v>
                </c:pt>
                <c:pt idx="27">
                  <c:v>49.622526524881131</c:v>
                </c:pt>
                <c:pt idx="28">
                  <c:v>49.622526524881131</c:v>
                </c:pt>
                <c:pt idx="29">
                  <c:v>49.622526524881131</c:v>
                </c:pt>
                <c:pt idx="30">
                  <c:v>49.622526524881131</c:v>
                </c:pt>
                <c:pt idx="31">
                  <c:v>49.622526524881131</c:v>
                </c:pt>
                <c:pt idx="32">
                  <c:v>49.622526524881131</c:v>
                </c:pt>
                <c:pt idx="33">
                  <c:v>49.622526524881131</c:v>
                </c:pt>
                <c:pt idx="34">
                  <c:v>49.622526524881131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289-41D3-B304-4DE6DF95EB04}"/>
            </c:ext>
          </c:extLst>
        </c:ser>
        <c:ser>
          <c:idx val="2"/>
          <c:order val="2"/>
          <c:tx>
            <c:v>Bottom 10 Average</c:v>
          </c:tx>
          <c:spPr>
            <a:ln w="28575" cap="rnd">
              <a:solidFill>
                <a:srgbClr val="00B05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[6]Revenue!$G$3:$G$37</c:f>
              <c:numCache>
                <c:formatCode>General</c:formatCode>
                <c:ptCount val="35"/>
                <c:pt idx="0">
                  <c:v>29.298479129479858</c:v>
                </c:pt>
                <c:pt idx="1">
                  <c:v>29.298479129479858</c:v>
                </c:pt>
                <c:pt idx="2">
                  <c:v>29.298479129479858</c:v>
                </c:pt>
                <c:pt idx="3">
                  <c:v>29.298479129479858</c:v>
                </c:pt>
                <c:pt idx="4">
                  <c:v>29.298479129479858</c:v>
                </c:pt>
                <c:pt idx="5">
                  <c:v>29.298479129479858</c:v>
                </c:pt>
                <c:pt idx="6">
                  <c:v>29.298479129479858</c:v>
                </c:pt>
                <c:pt idx="7">
                  <c:v>29.298479129479858</c:v>
                </c:pt>
                <c:pt idx="8">
                  <c:v>29.298479129479858</c:v>
                </c:pt>
                <c:pt idx="9">
                  <c:v>29.298479129479858</c:v>
                </c:pt>
                <c:pt idx="10">
                  <c:v>29.298479129479858</c:v>
                </c:pt>
                <c:pt idx="11">
                  <c:v>29.298479129479858</c:v>
                </c:pt>
                <c:pt idx="12">
                  <c:v>29.298479129479858</c:v>
                </c:pt>
                <c:pt idx="13">
                  <c:v>29.298479129479858</c:v>
                </c:pt>
                <c:pt idx="14">
                  <c:v>29.298479129479858</c:v>
                </c:pt>
                <c:pt idx="15">
                  <c:v>29.298479129479858</c:v>
                </c:pt>
                <c:pt idx="16">
                  <c:v>29.298479129479858</c:v>
                </c:pt>
                <c:pt idx="17">
                  <c:v>29.298479129479858</c:v>
                </c:pt>
                <c:pt idx="18">
                  <c:v>29.298479129479858</c:v>
                </c:pt>
                <c:pt idx="19">
                  <c:v>29.298479129479858</c:v>
                </c:pt>
                <c:pt idx="20">
                  <c:v>29.298479129479858</c:v>
                </c:pt>
                <c:pt idx="21">
                  <c:v>29.298479129479858</c:v>
                </c:pt>
                <c:pt idx="22">
                  <c:v>29.298479129479858</c:v>
                </c:pt>
                <c:pt idx="23">
                  <c:v>29.298479129479858</c:v>
                </c:pt>
                <c:pt idx="24">
                  <c:v>29.298479129479858</c:v>
                </c:pt>
                <c:pt idx="25">
                  <c:v>29.298479129479858</c:v>
                </c:pt>
                <c:pt idx="26">
                  <c:v>29.298479129479858</c:v>
                </c:pt>
                <c:pt idx="27">
                  <c:v>29.298479129479858</c:v>
                </c:pt>
                <c:pt idx="28">
                  <c:v>29.298479129479858</c:v>
                </c:pt>
                <c:pt idx="29">
                  <c:v>29.298479129479858</c:v>
                </c:pt>
                <c:pt idx="30">
                  <c:v>29.298479129479858</c:v>
                </c:pt>
                <c:pt idx="31">
                  <c:v>29.298479129479858</c:v>
                </c:pt>
                <c:pt idx="32">
                  <c:v>29.298479129479858</c:v>
                </c:pt>
                <c:pt idx="33">
                  <c:v>29.298479129479858</c:v>
                </c:pt>
                <c:pt idx="34">
                  <c:v>29.298479129479858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89-41D3-B304-4DE6DF95EB04}"/>
            </c:ext>
          </c:extLst>
        </c:ser>
        <c:ser>
          <c:idx val="3"/>
          <c:order val="3"/>
          <c:tx>
            <c:v>Median</c:v>
          </c:tx>
          <c:spPr>
            <a:ln w="28575" cap="rnd">
              <a:solidFill>
                <a:srgbClr val="9900FF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[6]Revenue!$H$3:$H$37</c:f>
              <c:numCache>
                <c:formatCode>General</c:formatCode>
                <c:ptCount val="35"/>
                <c:pt idx="0">
                  <c:v>39.807674113394867</c:v>
                </c:pt>
                <c:pt idx="1">
                  <c:v>39.807674113394867</c:v>
                </c:pt>
                <c:pt idx="2">
                  <c:v>39.807674113394867</c:v>
                </c:pt>
                <c:pt idx="3">
                  <c:v>39.807674113394867</c:v>
                </c:pt>
                <c:pt idx="4">
                  <c:v>39.807674113394867</c:v>
                </c:pt>
                <c:pt idx="5">
                  <c:v>39.807674113394867</c:v>
                </c:pt>
                <c:pt idx="6">
                  <c:v>39.807674113394867</c:v>
                </c:pt>
                <c:pt idx="7">
                  <c:v>39.807674113394867</c:v>
                </c:pt>
                <c:pt idx="8">
                  <c:v>39.807674113394867</c:v>
                </c:pt>
                <c:pt idx="9">
                  <c:v>39.807674113394867</c:v>
                </c:pt>
                <c:pt idx="10">
                  <c:v>39.807674113394867</c:v>
                </c:pt>
                <c:pt idx="11">
                  <c:v>39.807674113394867</c:v>
                </c:pt>
                <c:pt idx="12">
                  <c:v>39.807674113394867</c:v>
                </c:pt>
                <c:pt idx="13">
                  <c:v>39.807674113394867</c:v>
                </c:pt>
                <c:pt idx="14">
                  <c:v>39.807674113394867</c:v>
                </c:pt>
                <c:pt idx="15">
                  <c:v>39.807674113394867</c:v>
                </c:pt>
                <c:pt idx="16">
                  <c:v>39.807674113394867</c:v>
                </c:pt>
                <c:pt idx="17">
                  <c:v>39.807674113394867</c:v>
                </c:pt>
                <c:pt idx="18">
                  <c:v>39.807674113394867</c:v>
                </c:pt>
                <c:pt idx="19">
                  <c:v>39.807674113394867</c:v>
                </c:pt>
                <c:pt idx="20">
                  <c:v>39.807674113394867</c:v>
                </c:pt>
                <c:pt idx="21">
                  <c:v>39.807674113394867</c:v>
                </c:pt>
                <c:pt idx="22">
                  <c:v>39.807674113394867</c:v>
                </c:pt>
                <c:pt idx="23">
                  <c:v>39.807674113394867</c:v>
                </c:pt>
                <c:pt idx="24">
                  <c:v>39.807674113394867</c:v>
                </c:pt>
                <c:pt idx="25">
                  <c:v>39.807674113394867</c:v>
                </c:pt>
                <c:pt idx="26">
                  <c:v>39.807674113394867</c:v>
                </c:pt>
                <c:pt idx="27">
                  <c:v>39.807674113394867</c:v>
                </c:pt>
                <c:pt idx="28">
                  <c:v>39.807674113394867</c:v>
                </c:pt>
                <c:pt idx="29">
                  <c:v>39.807674113394867</c:v>
                </c:pt>
                <c:pt idx="30">
                  <c:v>39.807674113394867</c:v>
                </c:pt>
                <c:pt idx="31">
                  <c:v>39.807674113394867</c:v>
                </c:pt>
                <c:pt idx="32">
                  <c:v>39.807674113394867</c:v>
                </c:pt>
                <c:pt idx="33">
                  <c:v>39.807674113394867</c:v>
                </c:pt>
                <c:pt idx="34">
                  <c:v>39.807674113394867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289-41D3-B304-4DE6DF95E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44161424"/>
        <c:axId val="-2144014096"/>
      </c:lineChart>
      <c:catAx>
        <c:axId val="-2144161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2144014096"/>
        <c:crosses val="autoZero"/>
        <c:auto val="1"/>
        <c:lblAlgn val="ctr"/>
        <c:lblOffset val="100"/>
        <c:noMultiLvlLbl val="0"/>
      </c:catAx>
      <c:valAx>
        <c:axId val="-2144014096"/>
        <c:scaling>
          <c:orientation val="minMax"/>
        </c:scaling>
        <c:delete val="0"/>
        <c:axPos val="l"/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2144161424"/>
        <c:crosses val="autoZero"/>
        <c:crossBetween val="between"/>
      </c:valAx>
      <c:spPr>
        <a:noFill/>
        <a:ln>
          <a:solidFill>
            <a:sysClr val="windowText" lastClr="000000"/>
          </a:solidFill>
        </a:ln>
        <a:effectLst/>
      </c:spPr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12881372055104226"/>
          <c:y val="0.12826701439872509"/>
          <c:w val="0.82971069035435963"/>
          <c:h val="5.985368310575386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551708067039064"/>
          <c:y val="0.14039045812720322"/>
          <c:w val="0.80819075865257661"/>
          <c:h val="0.65776649243769236"/>
        </c:manualLayout>
      </c:layout>
      <c:lineChart>
        <c:grouping val="standard"/>
        <c:varyColors val="0"/>
        <c:ser>
          <c:idx val="0"/>
          <c:order val="0"/>
          <c:tx>
            <c:v>Per Capita Spending</c:v>
          </c:tx>
          <c:spPr>
            <a:ln w="381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'Fig 4_data'!$A$4:$A$18</c:f>
              <c:strCache>
                <c:ptCount val="15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85over</c:v>
                </c:pt>
              </c:strCache>
            </c:strRef>
          </c:cat>
          <c:val>
            <c:numRef>
              <c:f>'Fig 4_data'!$B$4:$B$18</c:f>
              <c:numCache>
                <c:formatCode>0</c:formatCode>
                <c:ptCount val="15"/>
                <c:pt idx="0">
                  <c:v>61.87138269699097</c:v>
                </c:pt>
                <c:pt idx="1">
                  <c:v>66.466257100051223</c:v>
                </c:pt>
                <c:pt idx="2">
                  <c:v>84.743868823188265</c:v>
                </c:pt>
                <c:pt idx="3">
                  <c:v>100.33286632472712</c:v>
                </c:pt>
                <c:pt idx="4">
                  <c:v>111.60771273019952</c:v>
                </c:pt>
                <c:pt idx="5">
                  <c:v>131.24985577692681</c:v>
                </c:pt>
                <c:pt idx="6">
                  <c:v>160.61529886972841</c:v>
                </c:pt>
                <c:pt idx="7">
                  <c:v>201.19608068458041</c:v>
                </c:pt>
                <c:pt idx="8">
                  <c:v>252.79124807088274</c:v>
                </c:pt>
                <c:pt idx="9">
                  <c:v>323.94668022962384</c:v>
                </c:pt>
                <c:pt idx="10">
                  <c:v>441.40686819347661</c:v>
                </c:pt>
                <c:pt idx="11">
                  <c:v>640.56695520788253</c:v>
                </c:pt>
                <c:pt idx="12">
                  <c:v>874.10355056507353</c:v>
                </c:pt>
                <c:pt idx="13">
                  <c:v>1200.5694054893752</c:v>
                </c:pt>
                <c:pt idx="14">
                  <c:v>1935.7300216173901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71-4ABD-9303-CB47A88B4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736542783"/>
        <c:axId val="1094485439"/>
      </c:lineChart>
      <c:lineChart>
        <c:grouping val="standard"/>
        <c:varyColors val="0"/>
        <c:ser>
          <c:idx val="1"/>
          <c:order val="1"/>
          <c:tx>
            <c:v>Copayment Rate (In percent, RHS)</c:v>
          </c:tx>
          <c:spPr>
            <a:ln w="38100" cap="rnd">
              <a:solidFill>
                <a:srgbClr val="FF0000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'Fig 4_data'!$A$4:$A$18</c:f>
              <c:strCache>
                <c:ptCount val="15"/>
                <c:pt idx="0">
                  <c:v>15-19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50-54</c:v>
                </c:pt>
                <c:pt idx="8">
                  <c:v>55-59</c:v>
                </c:pt>
                <c:pt idx="9">
                  <c:v>60-64</c:v>
                </c:pt>
                <c:pt idx="10">
                  <c:v>65-69</c:v>
                </c:pt>
                <c:pt idx="11">
                  <c:v>70-74</c:v>
                </c:pt>
                <c:pt idx="12">
                  <c:v>75-79</c:v>
                </c:pt>
                <c:pt idx="13">
                  <c:v>80-84</c:v>
                </c:pt>
                <c:pt idx="14">
                  <c:v>85over</c:v>
                </c:pt>
              </c:strCache>
            </c:strRef>
          </c:cat>
          <c:val>
            <c:numRef>
              <c:f>'Fig 4_data'!$C$4:$C$18</c:f>
              <c:numCache>
                <c:formatCode>0.0</c:formatCode>
                <c:ptCount val="15"/>
                <c:pt idx="0">
                  <c:v>18.586272431909499</c:v>
                </c:pt>
                <c:pt idx="1">
                  <c:v>17.526582739207299</c:v>
                </c:pt>
                <c:pt idx="2">
                  <c:v>17.742857743117899</c:v>
                </c:pt>
                <c:pt idx="3">
                  <c:v>17.151987218252302</c:v>
                </c:pt>
                <c:pt idx="4">
                  <c:v>17.755947458931601</c:v>
                </c:pt>
                <c:pt idx="5">
                  <c:v>17.5228215633792</c:v>
                </c:pt>
                <c:pt idx="6">
                  <c:v>17.343382255077699</c:v>
                </c:pt>
                <c:pt idx="7">
                  <c:v>17.273338512683267</c:v>
                </c:pt>
                <c:pt idx="8">
                  <c:v>17.055487231369113</c:v>
                </c:pt>
                <c:pt idx="9">
                  <c:v>16.592439733918773</c:v>
                </c:pt>
                <c:pt idx="10">
                  <c:v>15.289406290888463</c:v>
                </c:pt>
                <c:pt idx="11">
                  <c:v>9.6273604177716123</c:v>
                </c:pt>
                <c:pt idx="12">
                  <c:v>7.2372648280397245</c:v>
                </c:pt>
                <c:pt idx="13">
                  <c:v>7.4443912235979344</c:v>
                </c:pt>
                <c:pt idx="14">
                  <c:v>7.8207988333919065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71-4ABD-9303-CB47A88B4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3799471"/>
        <c:axId val="1896806911"/>
      </c:lineChart>
      <c:catAx>
        <c:axId val="1736542783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094485439"/>
        <c:crosses val="autoZero"/>
        <c:auto val="1"/>
        <c:lblAlgn val="ctr"/>
        <c:lblOffset val="100"/>
        <c:noMultiLvlLbl val="0"/>
      </c:catAx>
      <c:valAx>
        <c:axId val="1094485439"/>
        <c:scaling>
          <c:orientation val="minMax"/>
        </c:scaling>
        <c:delete val="0"/>
        <c:axPos val="l"/>
        <c:numFmt formatCode="0" sourceLinked="1"/>
        <c:majorTickMark val="in"/>
        <c:minorTickMark val="none"/>
        <c:tickLblPos val="nextTo"/>
        <c:spPr>
          <a:noFill/>
          <a:ln w="12700">
            <a:solidFill>
              <a:sysClr val="windowText" lastClr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736542783"/>
        <c:crosses val="autoZero"/>
        <c:crossBetween val="between"/>
      </c:valAx>
      <c:valAx>
        <c:axId val="1896806911"/>
        <c:scaling>
          <c:orientation val="minMax"/>
        </c:scaling>
        <c:delete val="0"/>
        <c:axPos val="r"/>
        <c:numFmt formatCode="0.0" sourceLinked="1"/>
        <c:majorTickMark val="in"/>
        <c:minorTickMark val="none"/>
        <c:tickLblPos val="nextTo"/>
        <c:spPr>
          <a:noFill/>
          <a:ln w="12700">
            <a:solidFill>
              <a:sysClr val="windowText" lastClr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1843799471"/>
        <c:crosses val="max"/>
        <c:crossBetween val="between"/>
      </c:valAx>
      <c:catAx>
        <c:axId val="1843799471"/>
        <c:scaling>
          <c:orientation val="minMax"/>
        </c:scaling>
        <c:delete val="1"/>
        <c:axPos val="b"/>
        <c:numFmt formatCode="General" sourceLinked="1"/>
        <c:majorTickMark val="in"/>
        <c:minorTickMark val="none"/>
        <c:tickLblPos val="nextTo"/>
        <c:crossAx val="1896806911"/>
        <c:crosses val="autoZero"/>
        <c:auto val="1"/>
        <c:lblAlgn val="ctr"/>
        <c:lblOffset val="100"/>
        <c:noMultiLvlLbl val="0"/>
      </c:catAx>
      <c:spPr>
        <a:solidFill>
          <a:srgbClr val="FFFFFF"/>
        </a:solidFill>
        <a:ln w="12700">
          <a:solidFill>
            <a:sysClr val="windowText" lastClr="000000"/>
          </a:solidFill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0.143919460557655"/>
          <c:y val="0.32840196433660679"/>
          <c:w val="0.46173261003064009"/>
          <c:h val="0.187350648660406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363783625659428E-2"/>
          <c:y val="0.13322007476338182"/>
          <c:w val="0.91215405782120762"/>
          <c:h val="0.73540507436570424"/>
        </c:manualLayout>
      </c:layout>
      <c:scatterChart>
        <c:scatterStyle val="lineMarker"/>
        <c:varyColors val="0"/>
        <c:ser>
          <c:idx val="0"/>
          <c:order val="0"/>
          <c:tx>
            <c:strRef>
              <c:f>'Fig 5_data'!$B$1</c:f>
              <c:strCache>
                <c:ptCount val="1"/>
                <c:pt idx="0">
                  <c:v>Type 2 (Medium Productivity)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trendline>
            <c:name>Poly. (Type 2)</c:name>
            <c:spPr>
              <a:ln w="28575" cap="rnd">
                <a:solidFill>
                  <a:schemeClr val="accent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6.0523012325281407E-2"/>
                  <c:y val="2.1274403848336766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'Fig 5_data'!$A$2:$A$54</c:f>
              <c:numCache>
                <c:formatCode>General</c:formatCode>
                <c:ptCount val="53"/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53</c:v>
                </c:pt>
                <c:pt idx="37">
                  <c:v>54</c:v>
                </c:pt>
                <c:pt idx="38">
                  <c:v>55</c:v>
                </c:pt>
                <c:pt idx="39">
                  <c:v>56</c:v>
                </c:pt>
                <c:pt idx="40">
                  <c:v>57</c:v>
                </c:pt>
                <c:pt idx="41">
                  <c:v>58</c:v>
                </c:pt>
                <c:pt idx="42">
                  <c:v>59</c:v>
                </c:pt>
                <c:pt idx="43">
                  <c:v>60</c:v>
                </c:pt>
                <c:pt idx="44">
                  <c:v>61</c:v>
                </c:pt>
                <c:pt idx="45">
                  <c:v>62</c:v>
                </c:pt>
                <c:pt idx="46">
                  <c:v>63</c:v>
                </c:pt>
                <c:pt idx="47">
                  <c:v>64</c:v>
                </c:pt>
                <c:pt idx="48">
                  <c:v>65</c:v>
                </c:pt>
                <c:pt idx="49">
                  <c:v>66</c:v>
                </c:pt>
                <c:pt idx="50">
                  <c:v>67</c:v>
                </c:pt>
                <c:pt idx="51">
                  <c:v>68</c:v>
                </c:pt>
                <c:pt idx="52">
                  <c:v>69</c:v>
                </c:pt>
              </c:numCache>
            </c:numRef>
          </c:xVal>
          <c:yVal>
            <c:numRef>
              <c:f>'Fig 5_data'!$B$2:$B$54</c:f>
              <c:numCache>
                <c:formatCode>0.00</c:formatCode>
                <c:ptCount val="53"/>
                <c:pt idx="0" formatCode="General">
                  <c:v>0.81</c:v>
                </c:pt>
                <c:pt idx="1">
                  <c:v>0.39609891146459703</c:v>
                </c:pt>
                <c:pt idx="2">
                  <c:v>0.39609891146459664</c:v>
                </c:pt>
                <c:pt idx="3">
                  <c:v>0.51663227129771006</c:v>
                </c:pt>
                <c:pt idx="4">
                  <c:v>0.51663227129771006</c:v>
                </c:pt>
                <c:pt idx="5">
                  <c:v>0.51663227129771006</c:v>
                </c:pt>
                <c:pt idx="6">
                  <c:v>0.51663227129771006</c:v>
                </c:pt>
                <c:pt idx="7">
                  <c:v>0.51663227129771006</c:v>
                </c:pt>
                <c:pt idx="8">
                  <c:v>0.65637706599299239</c:v>
                </c:pt>
                <c:pt idx="9">
                  <c:v>0.65637706599299239</c:v>
                </c:pt>
                <c:pt idx="10">
                  <c:v>0.65637706599299239</c:v>
                </c:pt>
                <c:pt idx="11">
                  <c:v>0.65637706599299239</c:v>
                </c:pt>
                <c:pt idx="12">
                  <c:v>0.65637706599299239</c:v>
                </c:pt>
                <c:pt idx="13">
                  <c:v>0.75737198781734694</c:v>
                </c:pt>
                <c:pt idx="14">
                  <c:v>0.75737198781734694</c:v>
                </c:pt>
                <c:pt idx="15">
                  <c:v>0.75737198781734694</c:v>
                </c:pt>
                <c:pt idx="16">
                  <c:v>0.75737198781734694</c:v>
                </c:pt>
                <c:pt idx="17">
                  <c:v>0.75737198781734694</c:v>
                </c:pt>
                <c:pt idx="18">
                  <c:v>0.84025093532060957</c:v>
                </c:pt>
                <c:pt idx="19">
                  <c:v>0.84025093532060957</c:v>
                </c:pt>
                <c:pt idx="20">
                  <c:v>0.84025093532060957</c:v>
                </c:pt>
                <c:pt idx="21">
                  <c:v>0.84025093532060957</c:v>
                </c:pt>
                <c:pt idx="22">
                  <c:v>0.84025093532060957</c:v>
                </c:pt>
                <c:pt idx="23">
                  <c:v>0.93097795834203489</c:v>
                </c:pt>
                <c:pt idx="24">
                  <c:v>0.93097795834203489</c:v>
                </c:pt>
                <c:pt idx="25">
                  <c:v>0.93097795834203489</c:v>
                </c:pt>
                <c:pt idx="26">
                  <c:v>0.93097795834203489</c:v>
                </c:pt>
                <c:pt idx="27">
                  <c:v>0.93097795834203489</c:v>
                </c:pt>
                <c:pt idx="28">
                  <c:v>1.0272313345408328</c:v>
                </c:pt>
                <c:pt idx="29">
                  <c:v>1.0272313345408328</c:v>
                </c:pt>
                <c:pt idx="30">
                  <c:v>1.0272313345408328</c:v>
                </c:pt>
                <c:pt idx="31">
                  <c:v>1.0272313345408328</c:v>
                </c:pt>
                <c:pt idx="32">
                  <c:v>1.0272313345408328</c:v>
                </c:pt>
                <c:pt idx="33">
                  <c:v>1.0761019547987241</c:v>
                </c:pt>
                <c:pt idx="34">
                  <c:v>1.0761019547987241</c:v>
                </c:pt>
                <c:pt idx="35">
                  <c:v>1.0761019547987241</c:v>
                </c:pt>
                <c:pt idx="36">
                  <c:v>1.0761019547987241</c:v>
                </c:pt>
                <c:pt idx="37">
                  <c:v>1.0761019547987241</c:v>
                </c:pt>
                <c:pt idx="38">
                  <c:v>1.0305994669507108</c:v>
                </c:pt>
                <c:pt idx="39">
                  <c:v>1.0305994669507108</c:v>
                </c:pt>
                <c:pt idx="40">
                  <c:v>1.0305994669507108</c:v>
                </c:pt>
                <c:pt idx="41">
                  <c:v>1.0305994669507108</c:v>
                </c:pt>
                <c:pt idx="42">
                  <c:v>1.0305994669507108</c:v>
                </c:pt>
                <c:pt idx="43">
                  <c:v>0.76052756818194145</c:v>
                </c:pt>
                <c:pt idx="44">
                  <c:v>0.76052756818194145</c:v>
                </c:pt>
                <c:pt idx="45">
                  <c:v>0.76052756818194145</c:v>
                </c:pt>
                <c:pt idx="46">
                  <c:v>0.76052756818194145</c:v>
                </c:pt>
                <c:pt idx="47">
                  <c:v>0.76052756818194145</c:v>
                </c:pt>
                <c:pt idx="48">
                  <c:v>0.66948989217125576</c:v>
                </c:pt>
                <c:pt idx="49">
                  <c:v>0.66948989217125576</c:v>
                </c:pt>
                <c:pt idx="50">
                  <c:v>0.66948989217125576</c:v>
                </c:pt>
                <c:pt idx="51">
                  <c:v>0.66948989217125576</c:v>
                </c:pt>
                <c:pt idx="52">
                  <c:v>0.66948989217125576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A38-4C5A-B434-B9C206AB3A97}"/>
            </c:ext>
          </c:extLst>
        </c:ser>
        <c:ser>
          <c:idx val="1"/>
          <c:order val="1"/>
          <c:tx>
            <c:strRef>
              <c:f>'Fig 5_data'!$C$1</c:f>
              <c:strCache>
                <c:ptCount val="1"/>
                <c:pt idx="0">
                  <c:v>Type 3 (High Productivity)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trendline>
            <c:name>Poly. (Type 3)</c:name>
            <c:spPr>
              <a:ln w="28575" cap="rnd">
                <a:solidFill>
                  <a:schemeClr val="accent2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5.241540467387748E-2"/>
                  <c:y val="-9.9668462824243964E-2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'Fig 5_data'!$A$2:$A$54</c:f>
              <c:numCache>
                <c:formatCode>General</c:formatCode>
                <c:ptCount val="53"/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53</c:v>
                </c:pt>
                <c:pt idx="37">
                  <c:v>54</c:v>
                </c:pt>
                <c:pt idx="38">
                  <c:v>55</c:v>
                </c:pt>
                <c:pt idx="39">
                  <c:v>56</c:v>
                </c:pt>
                <c:pt idx="40">
                  <c:v>57</c:v>
                </c:pt>
                <c:pt idx="41">
                  <c:v>58</c:v>
                </c:pt>
                <c:pt idx="42">
                  <c:v>59</c:v>
                </c:pt>
                <c:pt idx="43">
                  <c:v>60</c:v>
                </c:pt>
                <c:pt idx="44">
                  <c:v>61</c:v>
                </c:pt>
                <c:pt idx="45">
                  <c:v>62</c:v>
                </c:pt>
                <c:pt idx="46">
                  <c:v>63</c:v>
                </c:pt>
                <c:pt idx="47">
                  <c:v>64</c:v>
                </c:pt>
                <c:pt idx="48">
                  <c:v>65</c:v>
                </c:pt>
                <c:pt idx="49">
                  <c:v>66</c:v>
                </c:pt>
                <c:pt idx="50">
                  <c:v>67</c:v>
                </c:pt>
                <c:pt idx="51">
                  <c:v>68</c:v>
                </c:pt>
                <c:pt idx="52">
                  <c:v>69</c:v>
                </c:pt>
              </c:numCache>
            </c:numRef>
          </c:xVal>
          <c:yVal>
            <c:numRef>
              <c:f>'Fig 5_data'!$C$2:$C$54</c:f>
              <c:numCache>
                <c:formatCode>0.00</c:formatCode>
                <c:ptCount val="53"/>
                <c:pt idx="0" formatCode="General">
                  <c:v>1.71</c:v>
                </c:pt>
                <c:pt idx="1">
                  <c:v>0.83620881309192618</c:v>
                </c:pt>
                <c:pt idx="2">
                  <c:v>0.83620881309192618</c:v>
                </c:pt>
                <c:pt idx="3">
                  <c:v>1.0906681282951656</c:v>
                </c:pt>
                <c:pt idx="4">
                  <c:v>1.0906681282951656</c:v>
                </c:pt>
                <c:pt idx="5">
                  <c:v>1.0906681282951656</c:v>
                </c:pt>
                <c:pt idx="6">
                  <c:v>1.0906681282951656</c:v>
                </c:pt>
                <c:pt idx="7">
                  <c:v>1.0906681282951656</c:v>
                </c:pt>
                <c:pt idx="8">
                  <c:v>1.3856849170963172</c:v>
                </c:pt>
                <c:pt idx="9">
                  <c:v>1.3856849170963172</c:v>
                </c:pt>
                <c:pt idx="10">
                  <c:v>1.3856849170963172</c:v>
                </c:pt>
                <c:pt idx="11">
                  <c:v>1.3856849170963172</c:v>
                </c:pt>
                <c:pt idx="12">
                  <c:v>1.3856849170963172</c:v>
                </c:pt>
                <c:pt idx="13">
                  <c:v>1.5988964187255101</c:v>
                </c:pt>
                <c:pt idx="14">
                  <c:v>1.5988964187255101</c:v>
                </c:pt>
                <c:pt idx="15">
                  <c:v>1.5988964187255101</c:v>
                </c:pt>
                <c:pt idx="16">
                  <c:v>1.5988964187255101</c:v>
                </c:pt>
                <c:pt idx="17">
                  <c:v>1.5988964187255101</c:v>
                </c:pt>
                <c:pt idx="18">
                  <c:v>1.7738630856768423</c:v>
                </c:pt>
                <c:pt idx="19">
                  <c:v>1.7738630856768423</c:v>
                </c:pt>
                <c:pt idx="20">
                  <c:v>1.7738630856768423</c:v>
                </c:pt>
                <c:pt idx="21">
                  <c:v>1.7738630856768423</c:v>
                </c:pt>
                <c:pt idx="22">
                  <c:v>1.7738630856768423</c:v>
                </c:pt>
                <c:pt idx="23">
                  <c:v>1.9653979120554068</c:v>
                </c:pt>
                <c:pt idx="24">
                  <c:v>1.9653979120554068</c:v>
                </c:pt>
                <c:pt idx="25">
                  <c:v>1.9653979120554068</c:v>
                </c:pt>
                <c:pt idx="26">
                  <c:v>1.9653979120554068</c:v>
                </c:pt>
                <c:pt idx="27">
                  <c:v>1.9653979120554068</c:v>
                </c:pt>
                <c:pt idx="28">
                  <c:v>2.1685994840306471</c:v>
                </c:pt>
                <c:pt idx="29">
                  <c:v>2.1685994840306471</c:v>
                </c:pt>
                <c:pt idx="30">
                  <c:v>2.1685994840306471</c:v>
                </c:pt>
                <c:pt idx="31">
                  <c:v>2.1685994840306471</c:v>
                </c:pt>
                <c:pt idx="32">
                  <c:v>2.1685994840306471</c:v>
                </c:pt>
                <c:pt idx="33">
                  <c:v>2.2717707934639728</c:v>
                </c:pt>
                <c:pt idx="34">
                  <c:v>2.2717707934639728</c:v>
                </c:pt>
                <c:pt idx="35">
                  <c:v>2.2717707934639728</c:v>
                </c:pt>
                <c:pt idx="36">
                  <c:v>2.2717707934639728</c:v>
                </c:pt>
                <c:pt idx="37">
                  <c:v>2.2717707934639728</c:v>
                </c:pt>
                <c:pt idx="38">
                  <c:v>2.1757099857848337</c:v>
                </c:pt>
                <c:pt idx="39">
                  <c:v>2.1757099857848337</c:v>
                </c:pt>
                <c:pt idx="40">
                  <c:v>2.1757099857848337</c:v>
                </c:pt>
                <c:pt idx="41">
                  <c:v>2.1757099857848337</c:v>
                </c:pt>
                <c:pt idx="42">
                  <c:v>2.1757099857848337</c:v>
                </c:pt>
                <c:pt idx="43">
                  <c:v>1.6055581994952097</c:v>
                </c:pt>
                <c:pt idx="44">
                  <c:v>1.6055581994952097</c:v>
                </c:pt>
                <c:pt idx="45">
                  <c:v>1.6055581994952097</c:v>
                </c:pt>
                <c:pt idx="46">
                  <c:v>1.6055581994952097</c:v>
                </c:pt>
                <c:pt idx="47">
                  <c:v>1.6055581994952097</c:v>
                </c:pt>
                <c:pt idx="48">
                  <c:v>1.4133675501393177</c:v>
                </c:pt>
                <c:pt idx="49">
                  <c:v>1.4133675501393177</c:v>
                </c:pt>
                <c:pt idx="50">
                  <c:v>1.4133675501393177</c:v>
                </c:pt>
                <c:pt idx="51">
                  <c:v>1.4133675501393177</c:v>
                </c:pt>
                <c:pt idx="52">
                  <c:v>1.4133675501393177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A38-4C5A-B434-B9C206AB3A97}"/>
            </c:ext>
          </c:extLst>
        </c:ser>
        <c:ser>
          <c:idx val="2"/>
          <c:order val="2"/>
          <c:tx>
            <c:strRef>
              <c:f>'Fig 5_data'!$D$1</c:f>
              <c:strCache>
                <c:ptCount val="1"/>
                <c:pt idx="0">
                  <c:v>Type 4 (Top 1% Productivity)</c:v>
                </c:pt>
              </c:strCache>
            </c:strRef>
          </c:tx>
          <c:spPr>
            <a:ln w="28575" cap="rnd">
              <a:solidFill>
                <a:sysClr val="windowText" lastClr="000000"/>
              </a:solidFill>
              <a:round/>
            </a:ln>
            <a:effectLst/>
          </c:spPr>
          <c:marker>
            <c:symbol val="none"/>
          </c:marker>
          <c:trendline>
            <c:name>Poly. (Type 4)</c:name>
            <c:spPr>
              <a:ln w="28575" cap="rnd">
                <a:solidFill>
                  <a:schemeClr val="tx1"/>
                </a:solidFill>
                <a:prstDash val="sysDot"/>
              </a:ln>
              <a:effectLst/>
            </c:spPr>
            <c:trendlineType val="poly"/>
            <c:order val="2"/>
            <c:dispRSqr val="0"/>
            <c:dispEq val="1"/>
            <c:trendlineLbl>
              <c:layout>
                <c:manualLayout>
                  <c:x val="4.9483177675178049E-2"/>
                  <c:y val="8.0035369900672386E-3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6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n-US"/>
                </a:p>
              </c:txPr>
            </c:trendlineLbl>
          </c:trendline>
          <c:xVal>
            <c:numRef>
              <c:f>'Fig 5_data'!$A$2:$A$54</c:f>
              <c:numCache>
                <c:formatCode>General</c:formatCode>
                <c:ptCount val="53"/>
                <c:pt idx="1">
                  <c:v>18</c:v>
                </c:pt>
                <c:pt idx="2">
                  <c:v>19</c:v>
                </c:pt>
                <c:pt idx="3">
                  <c:v>20</c:v>
                </c:pt>
                <c:pt idx="4">
                  <c:v>21</c:v>
                </c:pt>
                <c:pt idx="5">
                  <c:v>22</c:v>
                </c:pt>
                <c:pt idx="6">
                  <c:v>23</c:v>
                </c:pt>
                <c:pt idx="7">
                  <c:v>24</c:v>
                </c:pt>
                <c:pt idx="8">
                  <c:v>25</c:v>
                </c:pt>
                <c:pt idx="9">
                  <c:v>26</c:v>
                </c:pt>
                <c:pt idx="10">
                  <c:v>27</c:v>
                </c:pt>
                <c:pt idx="11">
                  <c:v>28</c:v>
                </c:pt>
                <c:pt idx="12">
                  <c:v>29</c:v>
                </c:pt>
                <c:pt idx="13">
                  <c:v>30</c:v>
                </c:pt>
                <c:pt idx="14">
                  <c:v>31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35</c:v>
                </c:pt>
                <c:pt idx="19">
                  <c:v>36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40</c:v>
                </c:pt>
                <c:pt idx="24">
                  <c:v>41</c:v>
                </c:pt>
                <c:pt idx="25">
                  <c:v>42</c:v>
                </c:pt>
                <c:pt idx="26">
                  <c:v>43</c:v>
                </c:pt>
                <c:pt idx="27">
                  <c:v>44</c:v>
                </c:pt>
                <c:pt idx="28">
                  <c:v>45</c:v>
                </c:pt>
                <c:pt idx="29">
                  <c:v>46</c:v>
                </c:pt>
                <c:pt idx="30">
                  <c:v>47</c:v>
                </c:pt>
                <c:pt idx="31">
                  <c:v>48</c:v>
                </c:pt>
                <c:pt idx="32">
                  <c:v>49</c:v>
                </c:pt>
                <c:pt idx="33">
                  <c:v>50</c:v>
                </c:pt>
                <c:pt idx="34">
                  <c:v>51</c:v>
                </c:pt>
                <c:pt idx="35">
                  <c:v>52</c:v>
                </c:pt>
                <c:pt idx="36">
                  <c:v>53</c:v>
                </c:pt>
                <c:pt idx="37">
                  <c:v>54</c:v>
                </c:pt>
                <c:pt idx="38">
                  <c:v>55</c:v>
                </c:pt>
                <c:pt idx="39">
                  <c:v>56</c:v>
                </c:pt>
                <c:pt idx="40">
                  <c:v>57</c:v>
                </c:pt>
                <c:pt idx="41">
                  <c:v>58</c:v>
                </c:pt>
                <c:pt idx="42">
                  <c:v>59</c:v>
                </c:pt>
                <c:pt idx="43">
                  <c:v>60</c:v>
                </c:pt>
                <c:pt idx="44">
                  <c:v>61</c:v>
                </c:pt>
                <c:pt idx="45">
                  <c:v>62</c:v>
                </c:pt>
                <c:pt idx="46">
                  <c:v>63</c:v>
                </c:pt>
                <c:pt idx="47">
                  <c:v>64</c:v>
                </c:pt>
                <c:pt idx="48">
                  <c:v>65</c:v>
                </c:pt>
                <c:pt idx="49">
                  <c:v>66</c:v>
                </c:pt>
                <c:pt idx="50">
                  <c:v>67</c:v>
                </c:pt>
                <c:pt idx="51">
                  <c:v>68</c:v>
                </c:pt>
                <c:pt idx="52">
                  <c:v>69</c:v>
                </c:pt>
              </c:numCache>
            </c:numRef>
          </c:xVal>
          <c:yVal>
            <c:numRef>
              <c:f>'Fig 5_data'!$D$2:$D$54</c:f>
              <c:numCache>
                <c:formatCode>0.00</c:formatCode>
                <c:ptCount val="53"/>
                <c:pt idx="0" formatCode="General">
                  <c:v>5.9</c:v>
                </c:pt>
                <c:pt idx="1">
                  <c:v>2.8851649106680499</c:v>
                </c:pt>
                <c:pt idx="2">
                  <c:v>2.8851649106680499</c:v>
                </c:pt>
                <c:pt idx="3">
                  <c:v>3.7631239514277648</c:v>
                </c:pt>
                <c:pt idx="4">
                  <c:v>3.7631239514277648</c:v>
                </c:pt>
                <c:pt idx="5">
                  <c:v>3.7631239514277648</c:v>
                </c:pt>
                <c:pt idx="6">
                  <c:v>3.7631239514277648</c:v>
                </c:pt>
                <c:pt idx="7">
                  <c:v>3.7631239514277648</c:v>
                </c:pt>
                <c:pt idx="8">
                  <c:v>4.7810181350106857</c:v>
                </c:pt>
                <c:pt idx="9">
                  <c:v>4.7810181350106857</c:v>
                </c:pt>
                <c:pt idx="10">
                  <c:v>4.7810181350106857</c:v>
                </c:pt>
                <c:pt idx="11">
                  <c:v>4.7810181350106857</c:v>
                </c:pt>
                <c:pt idx="12">
                  <c:v>4.7810181350106857</c:v>
                </c:pt>
                <c:pt idx="13">
                  <c:v>5.5166601581757373</c:v>
                </c:pt>
                <c:pt idx="14">
                  <c:v>5.5166601581757373</c:v>
                </c:pt>
                <c:pt idx="15">
                  <c:v>5.5166601581757373</c:v>
                </c:pt>
                <c:pt idx="16">
                  <c:v>5.5166601581757373</c:v>
                </c:pt>
                <c:pt idx="17">
                  <c:v>5.5166601581757373</c:v>
                </c:pt>
                <c:pt idx="18">
                  <c:v>6.1203463190019711</c:v>
                </c:pt>
                <c:pt idx="19">
                  <c:v>6.1203463190019711</c:v>
                </c:pt>
                <c:pt idx="20">
                  <c:v>6.1203463190019711</c:v>
                </c:pt>
                <c:pt idx="21">
                  <c:v>6.1203463190019711</c:v>
                </c:pt>
                <c:pt idx="22">
                  <c:v>6.1203463190019711</c:v>
                </c:pt>
                <c:pt idx="23">
                  <c:v>6.7811974743432168</c:v>
                </c:pt>
                <c:pt idx="24">
                  <c:v>6.7811974743432168</c:v>
                </c:pt>
                <c:pt idx="25">
                  <c:v>6.7811974743432168</c:v>
                </c:pt>
                <c:pt idx="26">
                  <c:v>6.7811974743432168</c:v>
                </c:pt>
                <c:pt idx="27">
                  <c:v>6.7811974743432168</c:v>
                </c:pt>
                <c:pt idx="28">
                  <c:v>7.4823023133221165</c:v>
                </c:pt>
                <c:pt idx="29">
                  <c:v>7.4823023133221165</c:v>
                </c:pt>
                <c:pt idx="30">
                  <c:v>7.4823023133221165</c:v>
                </c:pt>
                <c:pt idx="31">
                  <c:v>7.4823023133221165</c:v>
                </c:pt>
                <c:pt idx="32">
                  <c:v>7.4823023133221165</c:v>
                </c:pt>
                <c:pt idx="33">
                  <c:v>7.8382734979166324</c:v>
                </c:pt>
                <c:pt idx="34">
                  <c:v>7.8382734979166324</c:v>
                </c:pt>
                <c:pt idx="35">
                  <c:v>7.8382734979166324</c:v>
                </c:pt>
                <c:pt idx="36">
                  <c:v>7.8382734979166324</c:v>
                </c:pt>
                <c:pt idx="37">
                  <c:v>7.8382734979166324</c:v>
                </c:pt>
                <c:pt idx="38">
                  <c:v>7.5068356234681408</c:v>
                </c:pt>
                <c:pt idx="39">
                  <c:v>7.5068356234681408</c:v>
                </c:pt>
                <c:pt idx="40">
                  <c:v>7.5068356234681408</c:v>
                </c:pt>
                <c:pt idx="41">
                  <c:v>7.5068356234681408</c:v>
                </c:pt>
                <c:pt idx="42">
                  <c:v>7.5068356234681408</c:v>
                </c:pt>
                <c:pt idx="43">
                  <c:v>5.5396452497203148</c:v>
                </c:pt>
                <c:pt idx="44">
                  <c:v>5.5396452497203148</c:v>
                </c:pt>
                <c:pt idx="45">
                  <c:v>5.5396452497203148</c:v>
                </c:pt>
                <c:pt idx="46">
                  <c:v>5.5396452497203148</c:v>
                </c:pt>
                <c:pt idx="47">
                  <c:v>5.5396452497203148</c:v>
                </c:pt>
                <c:pt idx="48">
                  <c:v>4.8765313133461836</c:v>
                </c:pt>
                <c:pt idx="49">
                  <c:v>4.8765313133461836</c:v>
                </c:pt>
                <c:pt idx="50">
                  <c:v>4.8765313133461836</c:v>
                </c:pt>
                <c:pt idx="51">
                  <c:v>4.8765313133461836</c:v>
                </c:pt>
                <c:pt idx="52">
                  <c:v>4.8765313133461836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5A38-4C5A-B434-B9C206AB3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763982656"/>
        <c:axId val="-1763980880"/>
      </c:scatterChart>
      <c:valAx>
        <c:axId val="-176398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763980880"/>
        <c:crosses val="autoZero"/>
        <c:crossBetween val="midCat"/>
      </c:valAx>
      <c:valAx>
        <c:axId val="-176398088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763982656"/>
        <c:crosses val="autoZero"/>
        <c:crossBetween val="midCat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4.8510634661305667E-2"/>
          <c:y val="0.1243243458204088"/>
          <c:w val="0.3869072400324699"/>
          <c:h val="0.433584983695219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6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5849491343062399E-2"/>
          <c:y val="0.14549013356993901"/>
          <c:w val="0.87779995464661198"/>
          <c:h val="0.72144423242866895"/>
        </c:manualLayout>
      </c:layout>
      <c:scatterChart>
        <c:scatterStyle val="lineMarker"/>
        <c:varyColors val="0"/>
        <c:ser>
          <c:idx val="0"/>
          <c:order val="0"/>
          <c:tx>
            <c:strRef>
              <c:f>Fig_Table!$C$2</c:f>
              <c:strCache>
                <c:ptCount val="1"/>
                <c:pt idx="0">
                  <c:v>Total Transfers</c:v>
                </c:pt>
              </c:strCache>
            </c:strRef>
          </c:tx>
          <c:spPr>
            <a:ln w="3810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xVal>
          <c:yVal>
            <c:numRef>
              <c:f>Fig_Table!$C$3:$C$53</c:f>
              <c:numCache>
                <c:formatCode>0.0</c:formatCode>
                <c:ptCount val="51"/>
                <c:pt idx="0">
                  <c:v>18.080000000000002</c:v>
                </c:pt>
                <c:pt idx="1">
                  <c:v>18.080000000000002</c:v>
                </c:pt>
                <c:pt idx="2">
                  <c:v>18.336000000000002</c:v>
                </c:pt>
                <c:pt idx="3">
                  <c:v>18.451999999999998</c:v>
                </c:pt>
                <c:pt idx="4">
                  <c:v>18.597999999999999</c:v>
                </c:pt>
                <c:pt idx="5">
                  <c:v>18.726000000000003</c:v>
                </c:pt>
                <c:pt idx="6">
                  <c:v>18.844000000000001</c:v>
                </c:pt>
                <c:pt idx="7">
                  <c:v>18.98</c:v>
                </c:pt>
                <c:pt idx="8">
                  <c:v>19.128</c:v>
                </c:pt>
                <c:pt idx="9">
                  <c:v>19.274000000000001</c:v>
                </c:pt>
                <c:pt idx="10">
                  <c:v>19.431999999999999</c:v>
                </c:pt>
                <c:pt idx="11">
                  <c:v>19.612000000000002</c:v>
                </c:pt>
                <c:pt idx="12">
                  <c:v>19.792000000000002</c:v>
                </c:pt>
                <c:pt idx="13">
                  <c:v>20.012</c:v>
                </c:pt>
                <c:pt idx="14">
                  <c:v>20.259999999999998</c:v>
                </c:pt>
                <c:pt idx="15">
                  <c:v>20.479999999999997</c:v>
                </c:pt>
                <c:pt idx="16">
                  <c:v>20.723999999999997</c:v>
                </c:pt>
                <c:pt idx="17">
                  <c:v>20.964000000000002</c:v>
                </c:pt>
                <c:pt idx="18">
                  <c:v>21.203999999999997</c:v>
                </c:pt>
                <c:pt idx="19">
                  <c:v>21.436</c:v>
                </c:pt>
                <c:pt idx="20">
                  <c:v>21.704000000000001</c:v>
                </c:pt>
                <c:pt idx="21">
                  <c:v>21.917999999999999</c:v>
                </c:pt>
                <c:pt idx="22">
                  <c:v>22.137999999999998</c:v>
                </c:pt>
                <c:pt idx="23">
                  <c:v>22.371999999999996</c:v>
                </c:pt>
                <c:pt idx="24">
                  <c:v>22.594000000000001</c:v>
                </c:pt>
                <c:pt idx="25">
                  <c:v>22.777999999999999</c:v>
                </c:pt>
                <c:pt idx="26">
                  <c:v>22.962</c:v>
                </c:pt>
                <c:pt idx="27">
                  <c:v>23.132000000000001</c:v>
                </c:pt>
                <c:pt idx="28">
                  <c:v>23.262</c:v>
                </c:pt>
                <c:pt idx="29">
                  <c:v>23.361999999999998</c:v>
                </c:pt>
                <c:pt idx="30">
                  <c:v>23.459999999999997</c:v>
                </c:pt>
                <c:pt idx="31">
                  <c:v>23.558</c:v>
                </c:pt>
                <c:pt idx="32">
                  <c:v>23.655999999999999</c:v>
                </c:pt>
                <c:pt idx="33">
                  <c:v>23.742000000000001</c:v>
                </c:pt>
                <c:pt idx="34">
                  <c:v>23.84</c:v>
                </c:pt>
                <c:pt idx="35">
                  <c:v>23.966000000000001</c:v>
                </c:pt>
                <c:pt idx="36">
                  <c:v>24.058</c:v>
                </c:pt>
                <c:pt idx="37">
                  <c:v>24.148000000000003</c:v>
                </c:pt>
                <c:pt idx="38">
                  <c:v>24.194000000000003</c:v>
                </c:pt>
                <c:pt idx="39">
                  <c:v>24.213999999999999</c:v>
                </c:pt>
                <c:pt idx="40">
                  <c:v>24.21</c:v>
                </c:pt>
                <c:pt idx="41">
                  <c:v>24.212000000000007</c:v>
                </c:pt>
                <c:pt idx="42">
                  <c:v>24.192000000000004</c:v>
                </c:pt>
                <c:pt idx="43">
                  <c:v>24.181999999999999</c:v>
                </c:pt>
                <c:pt idx="44">
                  <c:v>24.158000000000001</c:v>
                </c:pt>
                <c:pt idx="45">
                  <c:v>24.101999999999997</c:v>
                </c:pt>
                <c:pt idx="46">
                  <c:v>24.066000000000003</c:v>
                </c:pt>
                <c:pt idx="47">
                  <c:v>24.015999999999998</c:v>
                </c:pt>
                <c:pt idx="48">
                  <c:v>23.958000000000002</c:v>
                </c:pt>
                <c:pt idx="49">
                  <c:v>23.898</c:v>
                </c:pt>
                <c:pt idx="50">
                  <c:v>23.836000000000002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F2C-426A-A866-15866393D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29556512"/>
        <c:axId val="-1529553760"/>
      </c:scatterChart>
      <c:scatterChart>
        <c:scatterStyle val="lineMarker"/>
        <c:varyColors val="0"/>
        <c:ser>
          <c:idx val="1"/>
          <c:order val="1"/>
          <c:tx>
            <c:strRef>
              <c:f>Fig_Table!$D$2</c:f>
              <c:strCache>
                <c:ptCount val="1"/>
                <c:pt idx="0">
                  <c:v>Health Care Transfers (RHS)</c:v>
                </c:pt>
              </c:strCache>
            </c:strRef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xVal>
          <c:yVal>
            <c:numRef>
              <c:f>Fig_Table!$D$3:$D$53</c:f>
              <c:numCache>
                <c:formatCode>0.0</c:formatCode>
                <c:ptCount val="51"/>
                <c:pt idx="0">
                  <c:v>8.9060000000000006</c:v>
                </c:pt>
                <c:pt idx="1">
                  <c:v>9.0259999999999998</c:v>
                </c:pt>
                <c:pt idx="2">
                  <c:v>9.1659999999999986</c:v>
                </c:pt>
                <c:pt idx="3">
                  <c:v>9.3079999999999998</c:v>
                </c:pt>
                <c:pt idx="4">
                  <c:v>9.4479999999999986</c:v>
                </c:pt>
                <c:pt idx="5">
                  <c:v>9.5939999999999976</c:v>
                </c:pt>
                <c:pt idx="6">
                  <c:v>9.7460000000000022</c:v>
                </c:pt>
                <c:pt idx="7">
                  <c:v>9.8979999999999997</c:v>
                </c:pt>
                <c:pt idx="8">
                  <c:v>10.053999999999998</c:v>
                </c:pt>
                <c:pt idx="9">
                  <c:v>10.220000000000001</c:v>
                </c:pt>
                <c:pt idx="10">
                  <c:v>10.388</c:v>
                </c:pt>
                <c:pt idx="11">
                  <c:v>10.575999999999999</c:v>
                </c:pt>
                <c:pt idx="12">
                  <c:v>10.763999999999999</c:v>
                </c:pt>
                <c:pt idx="13">
                  <c:v>10.933999999999999</c:v>
                </c:pt>
                <c:pt idx="14">
                  <c:v>11.112</c:v>
                </c:pt>
                <c:pt idx="15">
                  <c:v>11.274000000000003</c:v>
                </c:pt>
                <c:pt idx="16">
                  <c:v>11.43</c:v>
                </c:pt>
                <c:pt idx="17">
                  <c:v>11.569999999999999</c:v>
                </c:pt>
                <c:pt idx="18">
                  <c:v>11.71</c:v>
                </c:pt>
                <c:pt idx="19">
                  <c:v>11.816000000000001</c:v>
                </c:pt>
                <c:pt idx="20">
                  <c:v>11.914</c:v>
                </c:pt>
                <c:pt idx="21">
                  <c:v>12.007999999999999</c:v>
                </c:pt>
                <c:pt idx="22">
                  <c:v>12.103999999999999</c:v>
                </c:pt>
                <c:pt idx="23">
                  <c:v>12.188000000000002</c:v>
                </c:pt>
                <c:pt idx="24">
                  <c:v>12.266000000000002</c:v>
                </c:pt>
                <c:pt idx="25">
                  <c:v>12.344000000000003</c:v>
                </c:pt>
                <c:pt idx="26">
                  <c:v>12.406000000000001</c:v>
                </c:pt>
                <c:pt idx="27">
                  <c:v>12.453999999999999</c:v>
                </c:pt>
                <c:pt idx="28">
                  <c:v>12.502000000000002</c:v>
                </c:pt>
                <c:pt idx="29">
                  <c:v>12.554000000000002</c:v>
                </c:pt>
                <c:pt idx="30">
                  <c:v>12.608000000000002</c:v>
                </c:pt>
                <c:pt idx="31">
                  <c:v>12.657999999999998</c:v>
                </c:pt>
                <c:pt idx="32">
                  <c:v>12.715999999999999</c:v>
                </c:pt>
                <c:pt idx="33">
                  <c:v>12.796000000000001</c:v>
                </c:pt>
                <c:pt idx="34">
                  <c:v>12.857999999999997</c:v>
                </c:pt>
                <c:pt idx="35">
                  <c:v>12.920000000000002</c:v>
                </c:pt>
                <c:pt idx="36">
                  <c:v>12.958</c:v>
                </c:pt>
                <c:pt idx="37">
                  <c:v>12.984000000000002</c:v>
                </c:pt>
                <c:pt idx="38">
                  <c:v>12.992000000000001</c:v>
                </c:pt>
                <c:pt idx="39">
                  <c:v>13</c:v>
                </c:pt>
                <c:pt idx="40">
                  <c:v>12.992000000000001</c:v>
                </c:pt>
                <c:pt idx="41">
                  <c:v>12.986000000000002</c:v>
                </c:pt>
                <c:pt idx="42">
                  <c:v>12.97</c:v>
                </c:pt>
                <c:pt idx="43">
                  <c:v>12.935999999999998</c:v>
                </c:pt>
                <c:pt idx="44">
                  <c:v>12.913999999999998</c:v>
                </c:pt>
                <c:pt idx="45">
                  <c:v>12.884</c:v>
                </c:pt>
                <c:pt idx="46">
                  <c:v>12.85</c:v>
                </c:pt>
                <c:pt idx="47">
                  <c:v>12.815999999999999</c:v>
                </c:pt>
                <c:pt idx="48">
                  <c:v>12.781999999999998</c:v>
                </c:pt>
                <c:pt idx="49">
                  <c:v>12.745999999999999</c:v>
                </c:pt>
                <c:pt idx="50">
                  <c:v>12.712000000000002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F2C-426A-A866-15866393D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29548288"/>
        <c:axId val="-1529550768"/>
      </c:scatterChart>
      <c:valAx>
        <c:axId val="-152955651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553760"/>
        <c:crosses val="autoZero"/>
        <c:crossBetween val="midCat"/>
        <c:majorUnit val="10"/>
      </c:valAx>
      <c:valAx>
        <c:axId val="-1529553760"/>
        <c:scaling>
          <c:orientation val="minMax"/>
          <c:min val="17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556512"/>
        <c:crosses val="autoZero"/>
        <c:crossBetween val="midCat"/>
      </c:valAx>
      <c:valAx>
        <c:axId val="-1529550768"/>
        <c:scaling>
          <c:orientation val="minMax"/>
          <c:max val="15"/>
          <c:min val="8"/>
        </c:scaling>
        <c:delete val="0"/>
        <c:axPos val="r"/>
        <c:numFmt formatCode="0.0" sourceLinked="1"/>
        <c:majorTickMark val="in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548288"/>
        <c:crosses val="max"/>
        <c:crossBetween val="midCat"/>
      </c:valAx>
      <c:valAx>
        <c:axId val="-1529548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529550768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b"/>
      <c:layout>
        <c:manualLayout>
          <c:xMode val="edge"/>
          <c:yMode val="edge"/>
          <c:x val="0.55051420665885098"/>
          <c:y val="0.44427701514554901"/>
          <c:w val="0.31009829287360502"/>
          <c:h val="0.163580937433867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2367442459695402E-2"/>
          <c:y val="0.118210375241384"/>
          <c:w val="0.893361610082538"/>
          <c:h val="0.74430467468511996"/>
        </c:manualLayout>
      </c:layout>
      <c:lineChart>
        <c:grouping val="standard"/>
        <c:varyColors val="0"/>
        <c:ser>
          <c:idx val="0"/>
          <c:order val="0"/>
          <c:tx>
            <c:strRef>
              <c:f>Fig_Table!$B$2</c:f>
              <c:strCache>
                <c:ptCount val="1"/>
                <c:pt idx="0">
                  <c:v>VAT (Baseline)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Fig_Table!$B$3:$B$53</c:f>
              <c:numCache>
                <c:formatCode>0.0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9</c:v>
                </c:pt>
                <c:pt idx="3">
                  <c:v>9.0380000000000003</c:v>
                </c:pt>
                <c:pt idx="4">
                  <c:v>9.4886666666666653</c:v>
                </c:pt>
                <c:pt idx="5">
                  <c:v>9.9546666666666663</c:v>
                </c:pt>
                <c:pt idx="6">
                  <c:v>10.396000000000001</c:v>
                </c:pt>
                <c:pt idx="7">
                  <c:v>10.793333333333335</c:v>
                </c:pt>
                <c:pt idx="8">
                  <c:v>11.124666666666668</c:v>
                </c:pt>
                <c:pt idx="9">
                  <c:v>11.557333333333334</c:v>
                </c:pt>
                <c:pt idx="10">
                  <c:v>12.005333333333335</c:v>
                </c:pt>
                <c:pt idx="11">
                  <c:v>12.534666666666666</c:v>
                </c:pt>
                <c:pt idx="12">
                  <c:v>13.202</c:v>
                </c:pt>
                <c:pt idx="13">
                  <c:v>13.953333333333335</c:v>
                </c:pt>
                <c:pt idx="14">
                  <c:v>14.591999999999999</c:v>
                </c:pt>
                <c:pt idx="15">
                  <c:v>15.115333333333334</c:v>
                </c:pt>
                <c:pt idx="16">
                  <c:v>15.623999999999999</c:v>
                </c:pt>
                <c:pt idx="17">
                  <c:v>16.081333333333333</c:v>
                </c:pt>
                <c:pt idx="18">
                  <c:v>16.588666666666668</c:v>
                </c:pt>
                <c:pt idx="19">
                  <c:v>17.000666666666671</c:v>
                </c:pt>
                <c:pt idx="20">
                  <c:v>17.526666666666667</c:v>
                </c:pt>
                <c:pt idx="21">
                  <c:v>17.833333333333336</c:v>
                </c:pt>
                <c:pt idx="22">
                  <c:v>18.02</c:v>
                </c:pt>
                <c:pt idx="23">
                  <c:v>17.964666666666666</c:v>
                </c:pt>
                <c:pt idx="24">
                  <c:v>18.106000000000002</c:v>
                </c:pt>
                <c:pt idx="25">
                  <c:v>18.212</c:v>
                </c:pt>
                <c:pt idx="26">
                  <c:v>18.491333333333333</c:v>
                </c:pt>
                <c:pt idx="27">
                  <c:v>18.623333333333335</c:v>
                </c:pt>
                <c:pt idx="28">
                  <c:v>18.917999999999999</c:v>
                </c:pt>
                <c:pt idx="29">
                  <c:v>19.05</c:v>
                </c:pt>
                <c:pt idx="30">
                  <c:v>19.161333333333335</c:v>
                </c:pt>
                <c:pt idx="31">
                  <c:v>19.294666666666664</c:v>
                </c:pt>
                <c:pt idx="32">
                  <c:v>19.503333333333334</c:v>
                </c:pt>
                <c:pt idx="33">
                  <c:v>19.77</c:v>
                </c:pt>
                <c:pt idx="34">
                  <c:v>19.993333333333332</c:v>
                </c:pt>
                <c:pt idx="35">
                  <c:v>20.176666666666666</c:v>
                </c:pt>
                <c:pt idx="36">
                  <c:v>20.155333333333335</c:v>
                </c:pt>
                <c:pt idx="37">
                  <c:v>20.260666666666665</c:v>
                </c:pt>
                <c:pt idx="38">
                  <c:v>20.199333333333332</c:v>
                </c:pt>
                <c:pt idx="39">
                  <c:v>20.353333333333335</c:v>
                </c:pt>
                <c:pt idx="40">
                  <c:v>20.212666666666664</c:v>
                </c:pt>
                <c:pt idx="41">
                  <c:v>20.327999999999999</c:v>
                </c:pt>
                <c:pt idx="42">
                  <c:v>20.143333333333334</c:v>
                </c:pt>
                <c:pt idx="43">
                  <c:v>20.060000000000002</c:v>
                </c:pt>
                <c:pt idx="44">
                  <c:v>19.865333333333332</c:v>
                </c:pt>
                <c:pt idx="45">
                  <c:v>20.061999999999998</c:v>
                </c:pt>
                <c:pt idx="46">
                  <c:v>20.064</c:v>
                </c:pt>
                <c:pt idx="47">
                  <c:v>20.196000000000002</c:v>
                </c:pt>
                <c:pt idx="48">
                  <c:v>20.058000000000003</c:v>
                </c:pt>
                <c:pt idx="49">
                  <c:v>19.842666666666666</c:v>
                </c:pt>
                <c:pt idx="50">
                  <c:v>19.365333333333332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87-4F1D-A5D9-802F33180915}"/>
            </c:ext>
          </c:extLst>
        </c:ser>
        <c:ser>
          <c:idx val="1"/>
          <c:order val="1"/>
          <c:tx>
            <c:strRef>
              <c:f>Fig_Table!$N$2</c:f>
              <c:strCache>
                <c:ptCount val="1"/>
                <c:pt idx="0">
                  <c:v>VAT (SSC)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Fig_Table!$N$3:$N$53</c:f>
              <c:numCache>
                <c:formatCode>0.0</c:formatCode>
                <c:ptCount val="51"/>
                <c:pt idx="0">
                  <c:v>8</c:v>
                </c:pt>
                <c:pt idx="1">
                  <c:v>8</c:v>
                </c:pt>
                <c:pt idx="2">
                  <c:v>8.3948911111111109</c:v>
                </c:pt>
                <c:pt idx="3">
                  <c:v>8.5128902222222216</c:v>
                </c:pt>
                <c:pt idx="4">
                  <c:v>8.7228511111111118</c:v>
                </c:pt>
                <c:pt idx="5">
                  <c:v>8.973968444444445</c:v>
                </c:pt>
                <c:pt idx="6">
                  <c:v>9.2421853333333335</c:v>
                </c:pt>
                <c:pt idx="7">
                  <c:v>9.5111942222222225</c:v>
                </c:pt>
                <c:pt idx="8">
                  <c:v>9.7648026666666681</c:v>
                </c:pt>
                <c:pt idx="9">
                  <c:v>10.012976444444446</c:v>
                </c:pt>
                <c:pt idx="10">
                  <c:v>10.265759555555556</c:v>
                </c:pt>
                <c:pt idx="11">
                  <c:v>10.538108888888889</c:v>
                </c:pt>
                <c:pt idx="12">
                  <c:v>10.82465288888889</c:v>
                </c:pt>
                <c:pt idx="13">
                  <c:v>11.127913777777779</c:v>
                </c:pt>
                <c:pt idx="14">
                  <c:v>11.436889777777779</c:v>
                </c:pt>
                <c:pt idx="15">
                  <c:v>11.727776</c:v>
                </c:pt>
                <c:pt idx="16">
                  <c:v>11.975266222222222</c:v>
                </c:pt>
                <c:pt idx="17">
                  <c:v>12.168737777777778</c:v>
                </c:pt>
                <c:pt idx="18">
                  <c:v>12.318988888888889</c:v>
                </c:pt>
                <c:pt idx="19">
                  <c:v>12.442242222222225</c:v>
                </c:pt>
                <c:pt idx="20">
                  <c:v>12.573792888888891</c:v>
                </c:pt>
                <c:pt idx="21">
                  <c:v>12.738276444444443</c:v>
                </c:pt>
                <c:pt idx="22">
                  <c:v>12.945293333333332</c:v>
                </c:pt>
                <c:pt idx="23">
                  <c:v>13.180071555555553</c:v>
                </c:pt>
                <c:pt idx="24">
                  <c:v>13.427702666666667</c:v>
                </c:pt>
                <c:pt idx="25">
                  <c:v>13.672811999999999</c:v>
                </c:pt>
                <c:pt idx="26">
                  <c:v>13.903759111111109</c:v>
                </c:pt>
                <c:pt idx="27">
                  <c:v>14.133626666666663</c:v>
                </c:pt>
                <c:pt idx="28">
                  <c:v>14.370729777777774</c:v>
                </c:pt>
                <c:pt idx="29">
                  <c:v>14.629108444444444</c:v>
                </c:pt>
                <c:pt idx="30">
                  <c:v>14.885189777777777</c:v>
                </c:pt>
                <c:pt idx="31">
                  <c:v>15.135238666666668</c:v>
                </c:pt>
                <c:pt idx="32">
                  <c:v>15.342568444444444</c:v>
                </c:pt>
                <c:pt idx="33">
                  <c:v>15.500120888888889</c:v>
                </c:pt>
                <c:pt idx="34">
                  <c:v>15.584971111111109</c:v>
                </c:pt>
                <c:pt idx="35">
                  <c:v>15.630647555555555</c:v>
                </c:pt>
                <c:pt idx="36">
                  <c:v>15.649185333333332</c:v>
                </c:pt>
                <c:pt idx="37">
                  <c:v>15.678230666666664</c:v>
                </c:pt>
                <c:pt idx="38">
                  <c:v>15.716380888888887</c:v>
                </c:pt>
                <c:pt idx="39">
                  <c:v>15.774435999999998</c:v>
                </c:pt>
                <c:pt idx="40">
                  <c:v>15.830413333333333</c:v>
                </c:pt>
                <c:pt idx="41">
                  <c:v>15.884509777777781</c:v>
                </c:pt>
                <c:pt idx="42">
                  <c:v>15.923703555555557</c:v>
                </c:pt>
                <c:pt idx="43">
                  <c:v>15.96177066666667</c:v>
                </c:pt>
                <c:pt idx="44">
                  <c:v>15.994588000000002</c:v>
                </c:pt>
                <c:pt idx="45">
                  <c:v>16.037464444444446</c:v>
                </c:pt>
                <c:pt idx="46">
                  <c:v>16.069040888888892</c:v>
                </c:pt>
                <c:pt idx="47">
                  <c:v>16.088563555555556</c:v>
                </c:pt>
                <c:pt idx="48">
                  <c:v>16.072980444444447</c:v>
                </c:pt>
                <c:pt idx="49">
                  <c:v>16.031292000000001</c:v>
                </c:pt>
                <c:pt idx="50">
                  <c:v>15.94228622222222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87-4F1D-A5D9-802F33180915}"/>
            </c:ext>
          </c:extLst>
        </c:ser>
        <c:ser>
          <c:idx val="2"/>
          <c:order val="2"/>
          <c:tx>
            <c:strRef>
              <c:f>Fig_Table!$W$2</c:f>
              <c:strCache>
                <c:ptCount val="1"/>
                <c:pt idx="0">
                  <c:v>VAT (Debt)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Fig_Table!$W$3:$W$53</c:f>
              <c:numCache>
                <c:formatCode>0.0</c:formatCode>
                <c:ptCount val="51"/>
                <c:pt idx="0">
                  <c:v>8</c:v>
                </c:pt>
                <c:pt idx="1">
                  <c:v>7.950075</c:v>
                </c:pt>
                <c:pt idx="2">
                  <c:v>8</c:v>
                </c:pt>
                <c:pt idx="3">
                  <c:v>7.2361000000000004</c:v>
                </c:pt>
                <c:pt idx="4">
                  <c:v>7.1809000000000003</c:v>
                </c:pt>
                <c:pt idx="5">
                  <c:v>7.4035000000000002</c:v>
                </c:pt>
                <c:pt idx="6">
                  <c:v>6.9845199999999998</c:v>
                </c:pt>
                <c:pt idx="7">
                  <c:v>6.9764200000000001</c:v>
                </c:pt>
                <c:pt idx="8">
                  <c:v>6.918260000000001</c:v>
                </c:pt>
                <c:pt idx="9">
                  <c:v>7.0078399999999998</c:v>
                </c:pt>
                <c:pt idx="10">
                  <c:v>6.6047599999999997</c:v>
                </c:pt>
                <c:pt idx="11">
                  <c:v>7.3162999999999991</c:v>
                </c:pt>
                <c:pt idx="12">
                  <c:v>7.4815999999999994</c:v>
                </c:pt>
                <c:pt idx="13">
                  <c:v>7.3322800000000008</c:v>
                </c:pt>
                <c:pt idx="14">
                  <c:v>7.635320000000001</c:v>
                </c:pt>
                <c:pt idx="15">
                  <c:v>8.1715999999999998</c:v>
                </c:pt>
                <c:pt idx="16">
                  <c:v>7.8996599999999999</c:v>
                </c:pt>
                <c:pt idx="17">
                  <c:v>9.1500999999999983</c:v>
                </c:pt>
                <c:pt idx="18">
                  <c:v>10.53706</c:v>
                </c:pt>
                <c:pt idx="19">
                  <c:v>12.7697</c:v>
                </c:pt>
                <c:pt idx="20">
                  <c:v>13.35702</c:v>
                </c:pt>
                <c:pt idx="21">
                  <c:v>14.907159999999999</c:v>
                </c:pt>
                <c:pt idx="22">
                  <c:v>16.40794</c:v>
                </c:pt>
                <c:pt idx="23">
                  <c:v>18.55208</c:v>
                </c:pt>
                <c:pt idx="24">
                  <c:v>20.153680000000001</c:v>
                </c:pt>
                <c:pt idx="25">
                  <c:v>21.78576</c:v>
                </c:pt>
                <c:pt idx="26">
                  <c:v>23.328679999999999</c:v>
                </c:pt>
                <c:pt idx="27">
                  <c:v>24.316139999999997</c:v>
                </c:pt>
                <c:pt idx="28">
                  <c:v>24.735459999999996</c:v>
                </c:pt>
                <c:pt idx="29">
                  <c:v>24.466339999999999</c:v>
                </c:pt>
                <c:pt idx="30">
                  <c:v>25.506240000000002</c:v>
                </c:pt>
                <c:pt idx="31">
                  <c:v>25.335739999999994</c:v>
                </c:pt>
                <c:pt idx="32">
                  <c:v>25.748579999999997</c:v>
                </c:pt>
                <c:pt idx="33">
                  <c:v>26.25976</c:v>
                </c:pt>
                <c:pt idx="34">
                  <c:v>26.889620000000004</c:v>
                </c:pt>
                <c:pt idx="35">
                  <c:v>27.443260000000002</c:v>
                </c:pt>
                <c:pt idx="36">
                  <c:v>27.582059999999998</c:v>
                </c:pt>
                <c:pt idx="37">
                  <c:v>27.831419999999994</c:v>
                </c:pt>
                <c:pt idx="38">
                  <c:v>28.060859999999998</c:v>
                </c:pt>
                <c:pt idx="39">
                  <c:v>28.813959999999994</c:v>
                </c:pt>
                <c:pt idx="40">
                  <c:v>28.681839999999998</c:v>
                </c:pt>
                <c:pt idx="41">
                  <c:v>28.55416</c:v>
                </c:pt>
                <c:pt idx="42">
                  <c:v>29.092939999999995</c:v>
                </c:pt>
                <c:pt idx="43">
                  <c:v>28.681380000000001</c:v>
                </c:pt>
                <c:pt idx="44">
                  <c:v>28.666739999999997</c:v>
                </c:pt>
                <c:pt idx="45">
                  <c:v>28.248100000000004</c:v>
                </c:pt>
                <c:pt idx="46">
                  <c:v>28.883799999999997</c:v>
                </c:pt>
                <c:pt idx="47">
                  <c:v>28.222899999999996</c:v>
                </c:pt>
                <c:pt idx="48">
                  <c:v>28.340520000000001</c:v>
                </c:pt>
                <c:pt idx="49">
                  <c:v>28.348140000000001</c:v>
                </c:pt>
                <c:pt idx="50">
                  <c:v>28.409600000000001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87-4F1D-A5D9-802F331809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29627552"/>
        <c:axId val="-1529624800"/>
      </c:lineChart>
      <c:catAx>
        <c:axId val="-1529627552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624800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529624800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12700">
            <a:solidFill>
              <a:sysClr val="windowText" lastClr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627552"/>
        <c:crosses val="autoZero"/>
        <c:crossBetween val="between"/>
      </c:valAx>
      <c:spPr>
        <a:solidFill>
          <a:srgbClr val="FFFFFF"/>
        </a:solidFill>
        <a:ln w="12700">
          <a:solidFill>
            <a:sysClr val="windowText" lastClr="000000"/>
          </a:solidFill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7.7978928401727196E-2"/>
          <c:y val="0.118292064037009"/>
          <c:w val="0.301363407662671"/>
          <c:h val="0.205945745479082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199103267349296E-2"/>
          <c:y val="0.15250625621925001"/>
          <c:w val="0.87556122663373903"/>
          <c:h val="0.71180160351295996"/>
        </c:manualLayout>
      </c:layout>
      <c:lineChart>
        <c:grouping val="standard"/>
        <c:varyColors val="0"/>
        <c:ser>
          <c:idx val="0"/>
          <c:order val="0"/>
          <c:tx>
            <c:strRef>
              <c:f>Fig_Table!$H$2</c:f>
              <c:strCache>
                <c:ptCount val="1"/>
                <c:pt idx="0">
                  <c:v>GDP (Baseline, 2018=100)</c:v>
                </c:pt>
              </c:strCache>
            </c:strRef>
          </c:tx>
          <c:spPr>
            <a:ln w="38100" cap="rnd">
              <a:solidFill>
                <a:srgbClr val="FF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Fig_Table!$H$3:$H$53</c:f>
              <c:numCache>
                <c:formatCode>0.0</c:formatCode>
                <c:ptCount val="51"/>
                <c:pt idx="0">
                  <c:v>100</c:v>
                </c:pt>
                <c:pt idx="1">
                  <c:v>100.83237346686305</c:v>
                </c:pt>
                <c:pt idx="2">
                  <c:v>101.52817578686323</c:v>
                </c:pt>
                <c:pt idx="3">
                  <c:v>102.14556564594974</c:v>
                </c:pt>
                <c:pt idx="4">
                  <c:v>102.77157132626131</c:v>
                </c:pt>
                <c:pt idx="5">
                  <c:v>103.23179423688063</c:v>
                </c:pt>
                <c:pt idx="6">
                  <c:v>103.76084111228508</c:v>
                </c:pt>
                <c:pt idx="7">
                  <c:v>104.13567913881774</c:v>
                </c:pt>
                <c:pt idx="8">
                  <c:v>104.4030106974954</c:v>
                </c:pt>
                <c:pt idx="9">
                  <c:v>104.76906577613411</c:v>
                </c:pt>
                <c:pt idx="10">
                  <c:v>104.80595783178843</c:v>
                </c:pt>
                <c:pt idx="11">
                  <c:v>105.2118680348203</c:v>
                </c:pt>
                <c:pt idx="12">
                  <c:v>105.27742757533775</c:v>
                </c:pt>
                <c:pt idx="13">
                  <c:v>105.43598760958808</c:v>
                </c:pt>
                <c:pt idx="14">
                  <c:v>105.6202529029228</c:v>
                </c:pt>
                <c:pt idx="15">
                  <c:v>105.70586667169181</c:v>
                </c:pt>
                <c:pt idx="16">
                  <c:v>105.71366302762759</c:v>
                </c:pt>
                <c:pt idx="17">
                  <c:v>105.55251045762746</c:v>
                </c:pt>
                <c:pt idx="18">
                  <c:v>105.47151953458268</c:v>
                </c:pt>
                <c:pt idx="19">
                  <c:v>105.49926839233582</c:v>
                </c:pt>
                <c:pt idx="20">
                  <c:v>105.35476344051345</c:v>
                </c:pt>
                <c:pt idx="21">
                  <c:v>105.26546001865938</c:v>
                </c:pt>
                <c:pt idx="22">
                  <c:v>105.15609268318939</c:v>
                </c:pt>
                <c:pt idx="23">
                  <c:v>105.02301525206941</c:v>
                </c:pt>
                <c:pt idx="24">
                  <c:v>104.91308258378558</c:v>
                </c:pt>
                <c:pt idx="25">
                  <c:v>104.65619682101453</c:v>
                </c:pt>
                <c:pt idx="26">
                  <c:v>104.62957555944361</c:v>
                </c:pt>
                <c:pt idx="27">
                  <c:v>104.55653410279005</c:v>
                </c:pt>
                <c:pt idx="28">
                  <c:v>104.41217185378632</c:v>
                </c:pt>
                <c:pt idx="29">
                  <c:v>104.35734325872465</c:v>
                </c:pt>
                <c:pt idx="30">
                  <c:v>104.24811377342188</c:v>
                </c:pt>
                <c:pt idx="31">
                  <c:v>104.33224861828069</c:v>
                </c:pt>
                <c:pt idx="32">
                  <c:v>104.26470576245518</c:v>
                </c:pt>
                <c:pt idx="33">
                  <c:v>104.13284580662979</c:v>
                </c:pt>
                <c:pt idx="34">
                  <c:v>103.99621540957136</c:v>
                </c:pt>
                <c:pt idx="35">
                  <c:v>103.83785695770838</c:v>
                </c:pt>
                <c:pt idx="36">
                  <c:v>103.61222284499425</c:v>
                </c:pt>
                <c:pt idx="37">
                  <c:v>103.37106949965194</c:v>
                </c:pt>
                <c:pt idx="38">
                  <c:v>103.02275160654871</c:v>
                </c:pt>
                <c:pt idx="39">
                  <c:v>102.82796354425741</c:v>
                </c:pt>
                <c:pt idx="40">
                  <c:v>102.48950013819007</c:v>
                </c:pt>
                <c:pt idx="41">
                  <c:v>102.26391368340249</c:v>
                </c:pt>
                <c:pt idx="42">
                  <c:v>101.93725980345674</c:v>
                </c:pt>
                <c:pt idx="43">
                  <c:v>102.03014630658348</c:v>
                </c:pt>
                <c:pt idx="44">
                  <c:v>101.97317594465598</c:v>
                </c:pt>
                <c:pt idx="45">
                  <c:v>101.76681243982823</c:v>
                </c:pt>
                <c:pt idx="46">
                  <c:v>101.44268959280843</c:v>
                </c:pt>
                <c:pt idx="47">
                  <c:v>101.35661395825956</c:v>
                </c:pt>
                <c:pt idx="48">
                  <c:v>101.27311187077277</c:v>
                </c:pt>
                <c:pt idx="49">
                  <c:v>100.89951477935846</c:v>
                </c:pt>
                <c:pt idx="50">
                  <c:v>100.49857687201546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CF-4468-98A9-0CCB7D59C4D6}"/>
            </c:ext>
          </c:extLst>
        </c:ser>
        <c:ser>
          <c:idx val="1"/>
          <c:order val="1"/>
          <c:tx>
            <c:strRef>
              <c:f>Fig_Table!$T$2</c:f>
              <c:strCache>
                <c:ptCount val="1"/>
                <c:pt idx="0">
                  <c:v>GDP (SSC, 2018=100)</c:v>
                </c:pt>
              </c:strCache>
            </c:strRef>
          </c:tx>
          <c:spPr>
            <a:ln w="38100" cap="rnd">
              <a:solidFill>
                <a:schemeClr val="accent1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Fig_Table!$T$3:$T$53</c:f>
              <c:numCache>
                <c:formatCode>0.0</c:formatCode>
                <c:ptCount val="51"/>
                <c:pt idx="0">
                  <c:v>100</c:v>
                </c:pt>
                <c:pt idx="1">
                  <c:v>100.91778447476102</c:v>
                </c:pt>
                <c:pt idx="2">
                  <c:v>101.79040879491801</c:v>
                </c:pt>
                <c:pt idx="3">
                  <c:v>102.52133681985953</c:v>
                </c:pt>
                <c:pt idx="4">
                  <c:v>103.12552262569632</c:v>
                </c:pt>
                <c:pt idx="5">
                  <c:v>103.69564669685492</c:v>
                </c:pt>
                <c:pt idx="6">
                  <c:v>104.27191403273116</c:v>
                </c:pt>
                <c:pt idx="7">
                  <c:v>104.74404480700757</c:v>
                </c:pt>
                <c:pt idx="8">
                  <c:v>105.03135027085474</c:v>
                </c:pt>
                <c:pt idx="9">
                  <c:v>105.40422056173085</c:v>
                </c:pt>
                <c:pt idx="10">
                  <c:v>105.59238575286656</c:v>
                </c:pt>
                <c:pt idx="11">
                  <c:v>105.74466191219989</c:v>
                </c:pt>
                <c:pt idx="12">
                  <c:v>105.79487506319805</c:v>
                </c:pt>
                <c:pt idx="13">
                  <c:v>105.76600963559765</c:v>
                </c:pt>
                <c:pt idx="14">
                  <c:v>105.64301212104041</c:v>
                </c:pt>
                <c:pt idx="15">
                  <c:v>105.21915292927197</c:v>
                </c:pt>
                <c:pt idx="16">
                  <c:v>104.93341038744268</c:v>
                </c:pt>
                <c:pt idx="17">
                  <c:v>104.5122769018034</c:v>
                </c:pt>
                <c:pt idx="18">
                  <c:v>104.08122637068732</c:v>
                </c:pt>
                <c:pt idx="19">
                  <c:v>103.59925130574437</c:v>
                </c:pt>
                <c:pt idx="20">
                  <c:v>103.27133946240708</c:v>
                </c:pt>
                <c:pt idx="21">
                  <c:v>102.78539043137589</c:v>
                </c:pt>
                <c:pt idx="22">
                  <c:v>102.34392468496732</c:v>
                </c:pt>
                <c:pt idx="23">
                  <c:v>101.76573371994725</c:v>
                </c:pt>
                <c:pt idx="24">
                  <c:v>101.35914086273428</c:v>
                </c:pt>
                <c:pt idx="25">
                  <c:v>100.91936321774325</c:v>
                </c:pt>
                <c:pt idx="26">
                  <c:v>100.52322563632536</c:v>
                </c:pt>
                <c:pt idx="27">
                  <c:v>100.35574753769978</c:v>
                </c:pt>
                <c:pt idx="28">
                  <c:v>99.951923785010237</c:v>
                </c:pt>
                <c:pt idx="29">
                  <c:v>99.71382898088865</c:v>
                </c:pt>
                <c:pt idx="30">
                  <c:v>99.324142491206018</c:v>
                </c:pt>
                <c:pt idx="31">
                  <c:v>99.186979892759609</c:v>
                </c:pt>
                <c:pt idx="32">
                  <c:v>98.841594607740916</c:v>
                </c:pt>
                <c:pt idx="33">
                  <c:v>98.532609997027478</c:v>
                </c:pt>
                <c:pt idx="34">
                  <c:v>98.098098918104455</c:v>
                </c:pt>
                <c:pt idx="35">
                  <c:v>97.964133977909327</c:v>
                </c:pt>
                <c:pt idx="36">
                  <c:v>97.713591451473704</c:v>
                </c:pt>
                <c:pt idx="37">
                  <c:v>97.655576942845101</c:v>
                </c:pt>
                <c:pt idx="38">
                  <c:v>97.437379781365792</c:v>
                </c:pt>
                <c:pt idx="39">
                  <c:v>97.19581889810064</c:v>
                </c:pt>
                <c:pt idx="40">
                  <c:v>96.950617936441915</c:v>
                </c:pt>
                <c:pt idx="41">
                  <c:v>96.668454248966384</c:v>
                </c:pt>
                <c:pt idx="42">
                  <c:v>96.461943794352351</c:v>
                </c:pt>
                <c:pt idx="43">
                  <c:v>96.222969426715565</c:v>
                </c:pt>
                <c:pt idx="44">
                  <c:v>95.947269534266496</c:v>
                </c:pt>
                <c:pt idx="45">
                  <c:v>95.709223370658819</c:v>
                </c:pt>
                <c:pt idx="46">
                  <c:v>95.189297011239205</c:v>
                </c:pt>
                <c:pt idx="47">
                  <c:v>94.801402345906325</c:v>
                </c:pt>
                <c:pt idx="48">
                  <c:v>94.37664077682922</c:v>
                </c:pt>
                <c:pt idx="49">
                  <c:v>94.151418573273887</c:v>
                </c:pt>
                <c:pt idx="50">
                  <c:v>93.719024209341683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CF-4468-98A9-0CCB7D59C4D6}"/>
            </c:ext>
          </c:extLst>
        </c:ser>
        <c:ser>
          <c:idx val="2"/>
          <c:order val="2"/>
          <c:tx>
            <c:strRef>
              <c:f>Fig_Table!$AC$2</c:f>
              <c:strCache>
                <c:ptCount val="1"/>
                <c:pt idx="0">
                  <c:v>GDP (Debt, 2018=100)</c:v>
                </c:pt>
              </c:strCache>
            </c:strRef>
          </c:tx>
          <c:spPr>
            <a:ln w="38100" cap="rnd">
              <a:solidFill>
                <a:sysClr val="windowText" lastClr="00000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Fig_Table!$AC$3:$AC$53</c:f>
              <c:numCache>
                <c:formatCode>0.0</c:formatCode>
                <c:ptCount val="51"/>
                <c:pt idx="0">
                  <c:v>100</c:v>
                </c:pt>
                <c:pt idx="1">
                  <c:v>100.41951783684655</c:v>
                </c:pt>
                <c:pt idx="2">
                  <c:v>100.98507175252719</c:v>
                </c:pt>
                <c:pt idx="3">
                  <c:v>101.0799664349865</c:v>
                </c:pt>
                <c:pt idx="4">
                  <c:v>101.24472473071705</c:v>
                </c:pt>
                <c:pt idx="5">
                  <c:v>101.38698782264306</c:v>
                </c:pt>
                <c:pt idx="6">
                  <c:v>101.42874736700357</c:v>
                </c:pt>
                <c:pt idx="7">
                  <c:v>101.1765965127602</c:v>
                </c:pt>
                <c:pt idx="8">
                  <c:v>100.95907483437361</c:v>
                </c:pt>
                <c:pt idx="9">
                  <c:v>100.55858420284211</c:v>
                </c:pt>
                <c:pt idx="10">
                  <c:v>100.15368121507582</c:v>
                </c:pt>
                <c:pt idx="11">
                  <c:v>99.834688349902819</c:v>
                </c:pt>
                <c:pt idx="12">
                  <c:v>99.143762706909186</c:v>
                </c:pt>
                <c:pt idx="13">
                  <c:v>98.108330408512231</c:v>
                </c:pt>
                <c:pt idx="14">
                  <c:v>97.115625372279013</c:v>
                </c:pt>
                <c:pt idx="15">
                  <c:v>96.019692341108083</c:v>
                </c:pt>
                <c:pt idx="16">
                  <c:v>94.497506885544198</c:v>
                </c:pt>
                <c:pt idx="17">
                  <c:v>93.247801117862423</c:v>
                </c:pt>
                <c:pt idx="18">
                  <c:v>91.841456273326514</c:v>
                </c:pt>
                <c:pt idx="19">
                  <c:v>90.452759633600252</c:v>
                </c:pt>
                <c:pt idx="20">
                  <c:v>88.902423709375881</c:v>
                </c:pt>
                <c:pt idx="21">
                  <c:v>87.608118366504755</c:v>
                </c:pt>
                <c:pt idx="22">
                  <c:v>86.255476307169431</c:v>
                </c:pt>
                <c:pt idx="23">
                  <c:v>85.200901712342599</c:v>
                </c:pt>
                <c:pt idx="24">
                  <c:v>84.154819254943675</c:v>
                </c:pt>
                <c:pt idx="25">
                  <c:v>83.319580314503597</c:v>
                </c:pt>
                <c:pt idx="26">
                  <c:v>83.129575559443609</c:v>
                </c:pt>
                <c:pt idx="27">
                  <c:v>83.056534102790053</c:v>
                </c:pt>
                <c:pt idx="28">
                  <c:v>82.912171853786319</c:v>
                </c:pt>
                <c:pt idx="29">
                  <c:v>82.857343258724654</c:v>
                </c:pt>
                <c:pt idx="30">
                  <c:v>82.748113773421878</c:v>
                </c:pt>
                <c:pt idx="31">
                  <c:v>82.832248618280687</c:v>
                </c:pt>
                <c:pt idx="32">
                  <c:v>82.764705762455179</c:v>
                </c:pt>
                <c:pt idx="33">
                  <c:v>82.632845806629788</c:v>
                </c:pt>
                <c:pt idx="34">
                  <c:v>82.496215409571363</c:v>
                </c:pt>
                <c:pt idx="35">
                  <c:v>82.337856957708382</c:v>
                </c:pt>
                <c:pt idx="36">
                  <c:v>82.11222284499425</c:v>
                </c:pt>
                <c:pt idx="37">
                  <c:v>81.871069499651938</c:v>
                </c:pt>
                <c:pt idx="38">
                  <c:v>81.522751606548709</c:v>
                </c:pt>
                <c:pt idx="39">
                  <c:v>81.327963544257415</c:v>
                </c:pt>
                <c:pt idx="40">
                  <c:v>80.989500138190067</c:v>
                </c:pt>
                <c:pt idx="41">
                  <c:v>80.763913683402492</c:v>
                </c:pt>
                <c:pt idx="42">
                  <c:v>80.43725980345674</c:v>
                </c:pt>
                <c:pt idx="43">
                  <c:v>80.530146306583475</c:v>
                </c:pt>
                <c:pt idx="44">
                  <c:v>80.473175944655978</c:v>
                </c:pt>
                <c:pt idx="45">
                  <c:v>80.266812439828229</c:v>
                </c:pt>
                <c:pt idx="46">
                  <c:v>79.942689592808435</c:v>
                </c:pt>
                <c:pt idx="47">
                  <c:v>79.856613958259558</c:v>
                </c:pt>
                <c:pt idx="48">
                  <c:v>79.773111870772766</c:v>
                </c:pt>
                <c:pt idx="49">
                  <c:v>79.399514779358455</c:v>
                </c:pt>
                <c:pt idx="50">
                  <c:v>78.998576872015462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CF-4468-98A9-0CCB7D59C4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28751024"/>
        <c:axId val="-1528748544"/>
      </c:lineChart>
      <c:catAx>
        <c:axId val="-1528751024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748544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528748544"/>
        <c:scaling>
          <c:orientation val="minMax"/>
          <c:min val="70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12700">
            <a:solidFill>
              <a:sysClr val="windowText" lastClr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751024"/>
        <c:crosses val="autoZero"/>
        <c:crossBetween val="between"/>
      </c:valAx>
      <c:spPr>
        <a:solidFill>
          <a:srgbClr val="FFFFFF"/>
        </a:solidFill>
        <a:ln w="12700">
          <a:solidFill>
            <a:sysClr val="windowText" lastClr="000000"/>
          </a:solidFill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9.4128032863418296E-2"/>
          <c:y val="0.54761461551090296"/>
          <c:w val="0.37182411039028401"/>
          <c:h val="0.192187435724665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765219210286098E-2"/>
          <c:y val="0.18692211745638601"/>
          <c:w val="0.86813269399405002"/>
          <c:h val="0.71183122871891502"/>
        </c:manualLayout>
      </c:layout>
      <c:areaChart>
        <c:grouping val="stacked"/>
        <c:varyColors val="0"/>
        <c:ser>
          <c:idx val="1"/>
          <c:order val="0"/>
          <c:tx>
            <c:strRef>
              <c:f>Fig_Table!$F$2</c:f>
              <c:strCache>
                <c:ptCount val="1"/>
                <c:pt idx="0">
                  <c:v>Labor Tax</c:v>
                </c:pt>
              </c:strCache>
            </c:strRef>
          </c:tx>
          <c:spPr>
            <a:solidFill>
              <a:schemeClr val="accent5"/>
            </a:solidFill>
            <a:ln w="3175">
              <a:noFill/>
              <a:prstDash val="solid"/>
            </a:ln>
            <a:effectLst/>
          </c:spP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Fig_Table!$F$3:$F$53</c:f>
              <c:numCache>
                <c:formatCode>0.0</c:formatCode>
                <c:ptCount val="51"/>
                <c:pt idx="0">
                  <c:v>14.52</c:v>
                </c:pt>
                <c:pt idx="1">
                  <c:v>14.52</c:v>
                </c:pt>
                <c:pt idx="2">
                  <c:v>14.530000000000001</c:v>
                </c:pt>
                <c:pt idx="3">
                  <c:v>14.540000000000001</c:v>
                </c:pt>
                <c:pt idx="4">
                  <c:v>14.550000000000002</c:v>
                </c:pt>
                <c:pt idx="5">
                  <c:v>14.556666666666665</c:v>
                </c:pt>
                <c:pt idx="6">
                  <c:v>14.540000000000001</c:v>
                </c:pt>
                <c:pt idx="7">
                  <c:v>14.533333333333331</c:v>
                </c:pt>
                <c:pt idx="8">
                  <c:v>14.523333333333333</c:v>
                </c:pt>
                <c:pt idx="9">
                  <c:v>14.506666666666664</c:v>
                </c:pt>
                <c:pt idx="10">
                  <c:v>14.506666666666668</c:v>
                </c:pt>
                <c:pt idx="11">
                  <c:v>14.483333333333334</c:v>
                </c:pt>
                <c:pt idx="12">
                  <c:v>14.499999999999998</c:v>
                </c:pt>
                <c:pt idx="13">
                  <c:v>14.483333333333334</c:v>
                </c:pt>
                <c:pt idx="14">
                  <c:v>14.49666666666667</c:v>
                </c:pt>
                <c:pt idx="15">
                  <c:v>14.496666666666666</c:v>
                </c:pt>
                <c:pt idx="16">
                  <c:v>14.49666666666667</c:v>
                </c:pt>
                <c:pt idx="17">
                  <c:v>14.476666666666668</c:v>
                </c:pt>
                <c:pt idx="18">
                  <c:v>14.46</c:v>
                </c:pt>
                <c:pt idx="19">
                  <c:v>14.453333333333335</c:v>
                </c:pt>
                <c:pt idx="20">
                  <c:v>14.470000000000002</c:v>
                </c:pt>
                <c:pt idx="21">
                  <c:v>14.486666666666666</c:v>
                </c:pt>
                <c:pt idx="22">
                  <c:v>14.503333333333334</c:v>
                </c:pt>
                <c:pt idx="23">
                  <c:v>14.530000000000001</c:v>
                </c:pt>
                <c:pt idx="24">
                  <c:v>14.546666666666667</c:v>
                </c:pt>
                <c:pt idx="25">
                  <c:v>14.570000000000002</c:v>
                </c:pt>
                <c:pt idx="26">
                  <c:v>14.563333333333331</c:v>
                </c:pt>
                <c:pt idx="27">
                  <c:v>14.583333333333334</c:v>
                </c:pt>
                <c:pt idx="28">
                  <c:v>14.596666666666666</c:v>
                </c:pt>
                <c:pt idx="29">
                  <c:v>14.6</c:v>
                </c:pt>
                <c:pt idx="30">
                  <c:v>14.6</c:v>
                </c:pt>
                <c:pt idx="31">
                  <c:v>14.59</c:v>
                </c:pt>
                <c:pt idx="32">
                  <c:v>14.62</c:v>
                </c:pt>
                <c:pt idx="33">
                  <c:v>14.62</c:v>
                </c:pt>
                <c:pt idx="34">
                  <c:v>14.646666666666667</c:v>
                </c:pt>
                <c:pt idx="35">
                  <c:v>14.646666666666667</c:v>
                </c:pt>
                <c:pt idx="36">
                  <c:v>14.646666666666667</c:v>
                </c:pt>
                <c:pt idx="37">
                  <c:v>14.64</c:v>
                </c:pt>
                <c:pt idx="38">
                  <c:v>14.62</c:v>
                </c:pt>
                <c:pt idx="39">
                  <c:v>14.613333333333333</c:v>
                </c:pt>
                <c:pt idx="40">
                  <c:v>14.593333333333334</c:v>
                </c:pt>
                <c:pt idx="41">
                  <c:v>14.593333333333334</c:v>
                </c:pt>
                <c:pt idx="42">
                  <c:v>14.570000000000002</c:v>
                </c:pt>
                <c:pt idx="43">
                  <c:v>14.543333333333333</c:v>
                </c:pt>
                <c:pt idx="44">
                  <c:v>14.543333333333333</c:v>
                </c:pt>
                <c:pt idx="45">
                  <c:v>14.549999999999999</c:v>
                </c:pt>
                <c:pt idx="46">
                  <c:v>14.556666666666665</c:v>
                </c:pt>
                <c:pt idx="47">
                  <c:v>14.543333333333333</c:v>
                </c:pt>
                <c:pt idx="48">
                  <c:v>14.553333333333333</c:v>
                </c:pt>
                <c:pt idx="49">
                  <c:v>14.56</c:v>
                </c:pt>
                <c:pt idx="50">
                  <c:v>14.546666666666667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C3-44FA-9718-5A5BA7082C3D}"/>
            </c:ext>
          </c:extLst>
        </c:ser>
        <c:ser>
          <c:idx val="2"/>
          <c:order val="1"/>
          <c:tx>
            <c:strRef>
              <c:f>Fig_Table!$G$2</c:f>
              <c:strCache>
                <c:ptCount val="1"/>
                <c:pt idx="0">
                  <c:v>Business Tax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  <a:ln w="3175">
              <a:noFill/>
              <a:prstDash val="solid"/>
            </a:ln>
            <a:effectLst/>
          </c:spP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Fig_Table!$G$3:$G$53</c:f>
              <c:numCache>
                <c:formatCode>0.0</c:formatCode>
                <c:ptCount val="51"/>
                <c:pt idx="0">
                  <c:v>10.196666666666667</c:v>
                </c:pt>
                <c:pt idx="1">
                  <c:v>10.196666666666667</c:v>
                </c:pt>
                <c:pt idx="2">
                  <c:v>10.25</c:v>
                </c:pt>
                <c:pt idx="3">
                  <c:v>10.213333333333335</c:v>
                </c:pt>
                <c:pt idx="4">
                  <c:v>10.25</c:v>
                </c:pt>
                <c:pt idx="5">
                  <c:v>10.220000000000001</c:v>
                </c:pt>
                <c:pt idx="6">
                  <c:v>10.316666666666666</c:v>
                </c:pt>
                <c:pt idx="7">
                  <c:v>10.333333333333334</c:v>
                </c:pt>
                <c:pt idx="8">
                  <c:v>10.336666666666666</c:v>
                </c:pt>
                <c:pt idx="9">
                  <c:v>10.356666666666666</c:v>
                </c:pt>
                <c:pt idx="10">
                  <c:v>10.35</c:v>
                </c:pt>
                <c:pt idx="11">
                  <c:v>10.413333333333334</c:v>
                </c:pt>
                <c:pt idx="12">
                  <c:v>10.4</c:v>
                </c:pt>
                <c:pt idx="13">
                  <c:v>10.446666666666667</c:v>
                </c:pt>
                <c:pt idx="14">
                  <c:v>10.413333333333334</c:v>
                </c:pt>
                <c:pt idx="15">
                  <c:v>10.426666666666666</c:v>
                </c:pt>
                <c:pt idx="16">
                  <c:v>10.409999999999998</c:v>
                </c:pt>
                <c:pt idx="17">
                  <c:v>10.463333333333331</c:v>
                </c:pt>
                <c:pt idx="18">
                  <c:v>10.466666666666665</c:v>
                </c:pt>
                <c:pt idx="19">
                  <c:v>10.5</c:v>
                </c:pt>
                <c:pt idx="20">
                  <c:v>10.489999999999998</c:v>
                </c:pt>
                <c:pt idx="21">
                  <c:v>10.530000000000001</c:v>
                </c:pt>
                <c:pt idx="22">
                  <c:v>10.576666666666668</c:v>
                </c:pt>
                <c:pt idx="23">
                  <c:v>10.593333333333332</c:v>
                </c:pt>
                <c:pt idx="24">
                  <c:v>10.59</c:v>
                </c:pt>
                <c:pt idx="25">
                  <c:v>10.543333333333333</c:v>
                </c:pt>
                <c:pt idx="26">
                  <c:v>10.57</c:v>
                </c:pt>
                <c:pt idx="27">
                  <c:v>10.53</c:v>
                </c:pt>
                <c:pt idx="28">
                  <c:v>10.523333333333333</c:v>
                </c:pt>
                <c:pt idx="29">
                  <c:v>10.543333333333333</c:v>
                </c:pt>
                <c:pt idx="30">
                  <c:v>10.546666666666667</c:v>
                </c:pt>
                <c:pt idx="31">
                  <c:v>10.63</c:v>
                </c:pt>
                <c:pt idx="32">
                  <c:v>10.586666666666666</c:v>
                </c:pt>
                <c:pt idx="33">
                  <c:v>10.656666666666668</c:v>
                </c:pt>
                <c:pt idx="34">
                  <c:v>10.576666666666668</c:v>
                </c:pt>
                <c:pt idx="35">
                  <c:v>10.573333333333334</c:v>
                </c:pt>
                <c:pt idx="36">
                  <c:v>10.543333333333333</c:v>
                </c:pt>
                <c:pt idx="37">
                  <c:v>10.549999999999999</c:v>
                </c:pt>
                <c:pt idx="38">
                  <c:v>10.576666666666668</c:v>
                </c:pt>
                <c:pt idx="39">
                  <c:v>10.583333333333334</c:v>
                </c:pt>
                <c:pt idx="40">
                  <c:v>10.61</c:v>
                </c:pt>
                <c:pt idx="41">
                  <c:v>10.620000000000001</c:v>
                </c:pt>
                <c:pt idx="42">
                  <c:v>10.636666666666667</c:v>
                </c:pt>
                <c:pt idx="43">
                  <c:v>10.69</c:v>
                </c:pt>
                <c:pt idx="44">
                  <c:v>10.676666666666668</c:v>
                </c:pt>
                <c:pt idx="45">
                  <c:v>10.683333333333334</c:v>
                </c:pt>
                <c:pt idx="46">
                  <c:v>10.646666666666667</c:v>
                </c:pt>
                <c:pt idx="47">
                  <c:v>10.676666666666668</c:v>
                </c:pt>
                <c:pt idx="48">
                  <c:v>10.67</c:v>
                </c:pt>
                <c:pt idx="49">
                  <c:v>10.639999999999999</c:v>
                </c:pt>
                <c:pt idx="50">
                  <c:v>10.636666666666667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C3-44FA-9718-5A5BA7082C3D}"/>
            </c:ext>
          </c:extLst>
        </c:ser>
        <c:ser>
          <c:idx val="0"/>
          <c:order val="2"/>
          <c:tx>
            <c:strRef>
              <c:f>Fig_Table!$E$2</c:f>
              <c:strCache>
                <c:ptCount val="1"/>
                <c:pt idx="0">
                  <c:v>Consumption Tax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 w="3175">
              <a:noFill/>
              <a:prstDash val="solid"/>
            </a:ln>
            <a:effectLst/>
          </c:spP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Fig_Table!$E$3:$E$53</c:f>
              <c:numCache>
                <c:formatCode>0.0</c:formatCode>
                <c:ptCount val="51"/>
                <c:pt idx="0">
                  <c:v>4.086666666666666</c:v>
                </c:pt>
                <c:pt idx="1">
                  <c:v>4.086666666666666</c:v>
                </c:pt>
                <c:pt idx="2">
                  <c:v>4.4399999999999995</c:v>
                </c:pt>
                <c:pt idx="3">
                  <c:v>4.7633333333333336</c:v>
                </c:pt>
                <c:pt idx="4">
                  <c:v>4.8333333333333339</c:v>
                </c:pt>
                <c:pt idx="5">
                  <c:v>5.2799999999999994</c:v>
                </c:pt>
                <c:pt idx="6">
                  <c:v>5.2133333333333338</c:v>
                </c:pt>
                <c:pt idx="7">
                  <c:v>5.6266666666666669</c:v>
                </c:pt>
                <c:pt idx="8">
                  <c:v>5.9866666666666672</c:v>
                </c:pt>
                <c:pt idx="9">
                  <c:v>5.9633333333333338</c:v>
                </c:pt>
                <c:pt idx="10">
                  <c:v>6.7366666666666672</c:v>
                </c:pt>
                <c:pt idx="11">
                  <c:v>6.2233333333333336</c:v>
                </c:pt>
                <c:pt idx="12">
                  <c:v>6.9933333333333332</c:v>
                </c:pt>
                <c:pt idx="13">
                  <c:v>6.9933333333333332</c:v>
                </c:pt>
                <c:pt idx="14">
                  <c:v>7.15</c:v>
                </c:pt>
                <c:pt idx="15">
                  <c:v>7.533333333333335</c:v>
                </c:pt>
                <c:pt idx="16">
                  <c:v>7.9233333333333338</c:v>
                </c:pt>
                <c:pt idx="17">
                  <c:v>8.4333333333333336</c:v>
                </c:pt>
                <c:pt idx="18">
                  <c:v>8.5766666666666662</c:v>
                </c:pt>
                <c:pt idx="19">
                  <c:v>8.6366666666666667</c:v>
                </c:pt>
                <c:pt idx="20">
                  <c:v>9.2033333333333349</c:v>
                </c:pt>
                <c:pt idx="21">
                  <c:v>9.3133333333333326</c:v>
                </c:pt>
                <c:pt idx="22">
                  <c:v>9.52</c:v>
                </c:pt>
                <c:pt idx="23">
                  <c:v>9.706666666666667</c:v>
                </c:pt>
                <c:pt idx="24">
                  <c:v>9.82</c:v>
                </c:pt>
                <c:pt idx="25">
                  <c:v>10.266666666666667</c:v>
                </c:pt>
                <c:pt idx="26">
                  <c:v>9.98</c:v>
                </c:pt>
                <c:pt idx="27">
                  <c:v>10.159999999999998</c:v>
                </c:pt>
                <c:pt idx="28">
                  <c:v>10.356666666666666</c:v>
                </c:pt>
                <c:pt idx="29">
                  <c:v>10.246666666666666</c:v>
                </c:pt>
                <c:pt idx="30">
                  <c:v>10.433333333333334</c:v>
                </c:pt>
                <c:pt idx="31">
                  <c:v>10.103333333333332</c:v>
                </c:pt>
                <c:pt idx="32">
                  <c:v>10.453333333333333</c:v>
                </c:pt>
                <c:pt idx="33">
                  <c:v>10.583333333333334</c:v>
                </c:pt>
                <c:pt idx="34">
                  <c:v>10.723333333333333</c:v>
                </c:pt>
                <c:pt idx="35">
                  <c:v>10.833333333333334</c:v>
                </c:pt>
                <c:pt idx="36">
                  <c:v>11.043333333333335</c:v>
                </c:pt>
                <c:pt idx="37">
                  <c:v>11.129999999999999</c:v>
                </c:pt>
                <c:pt idx="38">
                  <c:v>11.373333333333333</c:v>
                </c:pt>
                <c:pt idx="39">
                  <c:v>11.143333333333334</c:v>
                </c:pt>
                <c:pt idx="40">
                  <c:v>11.416666666666668</c:v>
                </c:pt>
                <c:pt idx="41">
                  <c:v>11.223333333333334</c:v>
                </c:pt>
                <c:pt idx="42">
                  <c:v>11.413333333333332</c:v>
                </c:pt>
                <c:pt idx="43">
                  <c:v>10.583333333333334</c:v>
                </c:pt>
                <c:pt idx="44">
                  <c:v>10.783333333333333</c:v>
                </c:pt>
                <c:pt idx="45">
                  <c:v>10.976666666666667</c:v>
                </c:pt>
                <c:pt idx="46">
                  <c:v>11.183333333333332</c:v>
                </c:pt>
                <c:pt idx="47">
                  <c:v>10.676666666666668</c:v>
                </c:pt>
                <c:pt idx="48">
                  <c:v>10.576666666666668</c:v>
                </c:pt>
                <c:pt idx="49">
                  <c:v>11.073333333333334</c:v>
                </c:pt>
                <c:pt idx="50">
                  <c:v>11.113333333333335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C3-44FA-9718-5A5BA7082C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28701920"/>
        <c:axId val="-1528699168"/>
      </c:areaChart>
      <c:catAx>
        <c:axId val="-1528701920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ysClr val="windowText" lastClr="000000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699168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528699168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12700">
            <a:solidFill>
              <a:sysClr val="windowText" lastClr="000000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8701920"/>
        <c:crosses val="autoZero"/>
        <c:crossBetween val="midCat"/>
      </c:valAx>
      <c:spPr>
        <a:solidFill>
          <a:srgbClr val="FFFFFF"/>
        </a:solidFill>
        <a:ln w="12700">
          <a:solidFill>
            <a:sysClr val="windowText" lastClr="000000"/>
          </a:solidFill>
          <a:prstDash val="solid"/>
        </a:ln>
        <a:effectLst/>
      </c:spPr>
    </c:plotArea>
    <c:legend>
      <c:legendPos val="t"/>
      <c:layout>
        <c:manualLayout>
          <c:xMode val="edge"/>
          <c:yMode val="edge"/>
          <c:x val="4.8587807638546698E-2"/>
          <c:y val="0.18697769131539799"/>
          <c:w val="0.89863160675092801"/>
          <c:h val="7.2027861452617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36395284564902E-2"/>
          <c:y val="0.12827497626964399"/>
          <c:w val="0.89152504491891105"/>
          <c:h val="0.71410609447779005"/>
        </c:manualLayout>
      </c:layout>
      <c:lineChart>
        <c:grouping val="standard"/>
        <c:varyColors val="0"/>
        <c:ser>
          <c:idx val="0"/>
          <c:order val="0"/>
          <c:tx>
            <c:strRef>
              <c:f>Fig_Table!$R$2</c:f>
              <c:strCache>
                <c:ptCount val="1"/>
                <c:pt idx="0">
                  <c:v>Labor tax revenues (SSC)</c:v>
                </c:pt>
              </c:strCache>
            </c:strRef>
          </c:tx>
          <c:spPr>
            <a:ln w="38100" cap="rnd">
              <a:solidFill>
                <a:srgbClr val="0070C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Fig_Table!$A$3:$A$53</c:f>
              <c:numCache>
                <c:formatCode>General</c:formatCode>
                <c:ptCount val="51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  <c:pt idx="7">
                  <c:v>2024</c:v>
                </c:pt>
                <c:pt idx="8">
                  <c:v>2025</c:v>
                </c:pt>
                <c:pt idx="9">
                  <c:v>2026</c:v>
                </c:pt>
                <c:pt idx="10">
                  <c:v>2027</c:v>
                </c:pt>
                <c:pt idx="11">
                  <c:v>2028</c:v>
                </c:pt>
                <c:pt idx="12">
                  <c:v>2029</c:v>
                </c:pt>
                <c:pt idx="13">
                  <c:v>2030</c:v>
                </c:pt>
                <c:pt idx="14">
                  <c:v>2031</c:v>
                </c:pt>
                <c:pt idx="15">
                  <c:v>2032</c:v>
                </c:pt>
                <c:pt idx="16">
                  <c:v>2033</c:v>
                </c:pt>
                <c:pt idx="17">
                  <c:v>2034</c:v>
                </c:pt>
                <c:pt idx="18">
                  <c:v>2035</c:v>
                </c:pt>
                <c:pt idx="19">
                  <c:v>2036</c:v>
                </c:pt>
                <c:pt idx="20">
                  <c:v>2037</c:v>
                </c:pt>
                <c:pt idx="21">
                  <c:v>2038</c:v>
                </c:pt>
                <c:pt idx="22">
                  <c:v>2039</c:v>
                </c:pt>
                <c:pt idx="23">
                  <c:v>2040</c:v>
                </c:pt>
                <c:pt idx="24">
                  <c:v>2041</c:v>
                </c:pt>
                <c:pt idx="25">
                  <c:v>2042</c:v>
                </c:pt>
                <c:pt idx="26">
                  <c:v>2043</c:v>
                </c:pt>
                <c:pt idx="27">
                  <c:v>2044</c:v>
                </c:pt>
                <c:pt idx="28">
                  <c:v>2045</c:v>
                </c:pt>
                <c:pt idx="29">
                  <c:v>2046</c:v>
                </c:pt>
                <c:pt idx="30">
                  <c:v>2047</c:v>
                </c:pt>
                <c:pt idx="31">
                  <c:v>2048</c:v>
                </c:pt>
                <c:pt idx="32">
                  <c:v>2049</c:v>
                </c:pt>
                <c:pt idx="33">
                  <c:v>2050</c:v>
                </c:pt>
                <c:pt idx="34">
                  <c:v>2051</c:v>
                </c:pt>
                <c:pt idx="35">
                  <c:v>2052</c:v>
                </c:pt>
                <c:pt idx="36">
                  <c:v>2053</c:v>
                </c:pt>
                <c:pt idx="37">
                  <c:v>2054</c:v>
                </c:pt>
                <c:pt idx="38">
                  <c:v>2055</c:v>
                </c:pt>
                <c:pt idx="39">
                  <c:v>2056</c:v>
                </c:pt>
                <c:pt idx="40">
                  <c:v>2057</c:v>
                </c:pt>
                <c:pt idx="41">
                  <c:v>2058</c:v>
                </c:pt>
                <c:pt idx="42">
                  <c:v>2059</c:v>
                </c:pt>
                <c:pt idx="43">
                  <c:v>2060</c:v>
                </c:pt>
                <c:pt idx="44">
                  <c:v>2061</c:v>
                </c:pt>
                <c:pt idx="45">
                  <c:v>2062</c:v>
                </c:pt>
                <c:pt idx="46">
                  <c:v>2063</c:v>
                </c:pt>
                <c:pt idx="47">
                  <c:v>2064</c:v>
                </c:pt>
                <c:pt idx="48">
                  <c:v>2065</c:v>
                </c:pt>
                <c:pt idx="49">
                  <c:v>2066</c:v>
                </c:pt>
                <c:pt idx="50">
                  <c:v>2067</c:v>
                </c:pt>
              </c:numCache>
            </c:numRef>
          </c:cat>
          <c:val>
            <c:numRef>
              <c:f>Fig_Table!$M$3:$M$53</c:f>
              <c:numCache>
                <c:formatCode>0.0</c:formatCode>
                <c:ptCount val="51"/>
                <c:pt idx="0">
                  <c:v>0</c:v>
                </c:pt>
                <c:pt idx="1">
                  <c:v>0</c:v>
                </c:pt>
                <c:pt idx="2">
                  <c:v>6.7000000000000393E-2</c:v>
                </c:pt>
                <c:pt idx="3">
                  <c:v>0.15000000000000013</c:v>
                </c:pt>
                <c:pt idx="4">
                  <c:v>0.26700000000000057</c:v>
                </c:pt>
                <c:pt idx="5">
                  <c:v>0.4170000000000007</c:v>
                </c:pt>
                <c:pt idx="6">
                  <c:v>0.60000000000000053</c:v>
                </c:pt>
                <c:pt idx="7">
                  <c:v>0.81700000000000106</c:v>
                </c:pt>
                <c:pt idx="8">
                  <c:v>1.0669999999999984</c:v>
                </c:pt>
                <c:pt idx="9">
                  <c:v>1.3499999999999983</c:v>
                </c:pt>
                <c:pt idx="10">
                  <c:v>1.6669999999999989</c:v>
                </c:pt>
                <c:pt idx="11">
                  <c:v>2.0169999999999995</c:v>
                </c:pt>
                <c:pt idx="12">
                  <c:v>2.3999999999999995</c:v>
                </c:pt>
                <c:pt idx="13">
                  <c:v>2.8170000000000002</c:v>
                </c:pt>
                <c:pt idx="14">
                  <c:v>3.2670000000000003</c:v>
                </c:pt>
                <c:pt idx="15">
                  <c:v>3.7500000000000004</c:v>
                </c:pt>
                <c:pt idx="16">
                  <c:v>4.2669999999999986</c:v>
                </c:pt>
                <c:pt idx="17">
                  <c:v>4.8169999999999993</c:v>
                </c:pt>
                <c:pt idx="18">
                  <c:v>5.3999999999999995</c:v>
                </c:pt>
                <c:pt idx="19">
                  <c:v>6.0170000000000003</c:v>
                </c:pt>
                <c:pt idx="20">
                  <c:v>6.6670000000000007</c:v>
                </c:pt>
                <c:pt idx="21">
                  <c:v>7.3500000000000014</c:v>
                </c:pt>
                <c:pt idx="22">
                  <c:v>8.0670000000000019</c:v>
                </c:pt>
                <c:pt idx="23">
                  <c:v>8.0670000000000019</c:v>
                </c:pt>
                <c:pt idx="24">
                  <c:v>8.0670000000000019</c:v>
                </c:pt>
                <c:pt idx="25">
                  <c:v>8.0670000000000019</c:v>
                </c:pt>
                <c:pt idx="26">
                  <c:v>8.0670000000000019</c:v>
                </c:pt>
                <c:pt idx="27">
                  <c:v>8.0670000000000019</c:v>
                </c:pt>
                <c:pt idx="28">
                  <c:v>8.0670000000000019</c:v>
                </c:pt>
                <c:pt idx="29">
                  <c:v>8.0670000000000019</c:v>
                </c:pt>
                <c:pt idx="30">
                  <c:v>8.0670000000000019</c:v>
                </c:pt>
                <c:pt idx="31">
                  <c:v>8.0670000000000019</c:v>
                </c:pt>
                <c:pt idx="32">
                  <c:v>8.0670000000000019</c:v>
                </c:pt>
                <c:pt idx="33">
                  <c:v>8.0670000000000019</c:v>
                </c:pt>
                <c:pt idx="34">
                  <c:v>8.0670000000000019</c:v>
                </c:pt>
                <c:pt idx="35">
                  <c:v>8.0670000000000019</c:v>
                </c:pt>
                <c:pt idx="36">
                  <c:v>8.0670000000000019</c:v>
                </c:pt>
                <c:pt idx="37">
                  <c:v>8.0670000000000019</c:v>
                </c:pt>
                <c:pt idx="38">
                  <c:v>8.0670000000000019</c:v>
                </c:pt>
                <c:pt idx="39">
                  <c:v>8.0670000000000019</c:v>
                </c:pt>
                <c:pt idx="40">
                  <c:v>8.0670000000000019</c:v>
                </c:pt>
                <c:pt idx="41">
                  <c:v>8.0670000000000019</c:v>
                </c:pt>
                <c:pt idx="42">
                  <c:v>8.0670000000000019</c:v>
                </c:pt>
                <c:pt idx="43">
                  <c:v>8.0670000000000019</c:v>
                </c:pt>
                <c:pt idx="44">
                  <c:v>8.0670000000000019</c:v>
                </c:pt>
                <c:pt idx="45">
                  <c:v>8.0670000000000019</c:v>
                </c:pt>
                <c:pt idx="46">
                  <c:v>8.0670000000000019</c:v>
                </c:pt>
                <c:pt idx="47">
                  <c:v>8.0670000000000019</c:v>
                </c:pt>
                <c:pt idx="48">
                  <c:v>8.0670000000000019</c:v>
                </c:pt>
                <c:pt idx="49">
                  <c:v>8.0670000000000019</c:v>
                </c:pt>
                <c:pt idx="50">
                  <c:v>8.0670000000000019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FD-4F5D-91DD-506BC46A74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-1529594448"/>
        <c:axId val="-1529591696"/>
      </c:lineChart>
      <c:catAx>
        <c:axId val="-1529594448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noFill/>
          <a:ln w="12700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591696"/>
        <c:crosses val="autoZero"/>
        <c:auto val="1"/>
        <c:lblAlgn val="ctr"/>
        <c:lblOffset val="100"/>
        <c:tickLblSkip val="10"/>
        <c:tickMarkSkip val="10"/>
        <c:noMultiLvlLbl val="0"/>
      </c:catAx>
      <c:valAx>
        <c:axId val="-1529591696"/>
        <c:scaling>
          <c:orientation val="minMax"/>
        </c:scaling>
        <c:delete val="0"/>
        <c:axPos val="l"/>
        <c:numFmt formatCode="0.0" sourceLinked="1"/>
        <c:majorTickMark val="in"/>
        <c:minorTickMark val="none"/>
        <c:tickLblPos val="nextTo"/>
        <c:spPr>
          <a:noFill/>
          <a:ln w="12700">
            <a:solidFill>
              <a:schemeClr val="tx1"/>
            </a:solidFill>
            <a:prstDash val="solid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n-US"/>
          </a:p>
        </c:txPr>
        <c:crossAx val="-1529594448"/>
        <c:crosses val="autoZero"/>
        <c:crossBetween val="between"/>
      </c:valAx>
      <c:spPr>
        <a:solidFill>
          <a:srgbClr val="FFFFFF"/>
        </a:solidFill>
        <a:ln w="12700">
          <a:solidFill>
            <a:schemeClr val="tx1"/>
          </a:solidFill>
          <a:prstDash val="solid"/>
        </a:ln>
        <a:effectLst/>
      </c:spPr>
    </c:plotArea>
    <c:plotVisOnly val="1"/>
    <c:dispBlanksAs val="gap"/>
    <c:showDLblsOverMax val="0"/>
  </c:chart>
  <c:spPr>
    <a:solidFill>
      <a:schemeClr val="bg1"/>
    </a:solidFill>
    <a:ln w="25400" cap="flat" cmpd="sng" algn="ctr">
      <a:noFill/>
      <a:round/>
    </a:ln>
    <a:effectLst/>
  </c:spPr>
  <c:txPr>
    <a:bodyPr/>
    <a:lstStyle/>
    <a:p>
      <a:pPr>
        <a:defRPr sz="18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n-US"/>
    </a:p>
  </c:txPr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A560625-DB7D-4238-9CDB-B0F140B5C4EC}">
  <sheetPr>
    <tabColor rgb="FF92D050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rgb="FF92D050"/>
  </sheetPr>
  <sheetViews>
    <sheetView zoomScale="117" workbookViewId="0" zoomToFit="1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>
    <tabColor rgb="FF92D050"/>
  </sheetPr>
  <sheetViews>
    <sheetView zoomScale="117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rgb="FF92D050"/>
  </sheetPr>
  <sheetViews>
    <sheetView zoomScale="117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rgb="FF92D050"/>
  </sheetPr>
  <sheetViews>
    <sheetView zoomScale="117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rgb="FF92D050"/>
  </sheetPr>
  <sheetViews>
    <sheetView zoomScale="97" workbookViewId="0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workbookViewId="0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>
    <tabColor rgb="FF92D050"/>
  </sheetPr>
  <sheetViews>
    <sheetView zoomScale="87" workbookViewId="0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F5F73B94-EEA1-498D-86A4-110C238F276C}">
  <sheetPr>
    <tabColor rgb="FF92D050"/>
  </sheetPr>
  <sheetViews>
    <sheetView zoomScale="113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EF29EDF-1B73-44DB-AF97-BAE6D06FD9D9}">
  <sheetPr>
    <tabColor rgb="FF92D050"/>
  </sheetPr>
  <sheetViews>
    <sheetView zoomScale="85" workbookViewId="0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BC3D713-C7F6-4935-A2BD-F4B24CB28E57}">
  <sheetPr>
    <tabColor rgb="FF92D050"/>
  </sheetPr>
  <sheetViews>
    <sheetView zoomScale="88" workbookViewId="0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rgb="FF92D050"/>
  </sheetPr>
  <sheetViews>
    <sheetView zoomScale="117" workbookViewId="0" zoomToFit="1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117" workbookViewId="0" zoomToFit="1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rgb="FF92D050"/>
  </sheetPr>
  <sheetViews>
    <sheetView zoomScale="79" workbookViewId="0"/>
  </sheetViews>
  <pageMargins left="0.7" right="0.7" top="0.75" bottom="0.75" header="0.3" footer="0.3"/>
  <pageSetup orientation="landscape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rgb="FF92D050"/>
  </sheetPr>
  <sheetViews>
    <sheetView zoomScale="117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rgb="FF92D050"/>
  </sheetPr>
  <sheetViews>
    <sheetView zoomScale="117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7684C0-849D-41BB-A96B-02E2F271A5A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0E3D4DD-2040-4B36-8B3D-8E758E09D22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0.00809</cdr:y>
    </cdr:from>
    <cdr:to>
      <cdr:x>0.98778</cdr:x>
      <cdr:y>0.14953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0" y="50910"/>
          <a:ext cx="8505458" cy="890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2200" b="1" i="0" u="none" strike="noStrike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Figure 6. Aging Costs: Total and Health Care plus Long-term Care</a:t>
          </a:r>
        </a:p>
        <a:p xmlns:a="http://schemas.openxmlformats.org/drawingml/2006/main">
          <a:pPr algn="ctr" rtl="0">
            <a:defRPr sz="1000"/>
          </a:pPr>
          <a:r>
            <a:rPr lang="en-US" sz="1800" b="0" i="0" u="none" strike="noStrike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Total Transfers and Health Transfers - Baseline Scenario (In percent of GDP)</a:t>
          </a:r>
        </a:p>
      </cdr:txBody>
    </cdr:sp>
  </cdr:relSizeAnchor>
  <cdr:relSizeAnchor xmlns:cdr="http://schemas.openxmlformats.org/drawingml/2006/chartDrawing">
    <cdr:from>
      <cdr:x>0</cdr:x>
      <cdr:y>0.99273</cdr:y>
    </cdr:from>
    <cdr:to>
      <cdr:x>1</cdr:x>
      <cdr:y>1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6242724"/>
          <a:ext cx="8669694" cy="457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rgbClr val="000000"/>
              </a:solidFill>
              <a:latin typeface="Segoe UI"/>
              <a:cs typeface="Arial"/>
            </a:rPr>
            <a:t>Source: IMF staff simulations.</a:t>
          </a:r>
        </a:p>
      </cdr:txBody>
    </cdr:sp>
  </cdr:relSizeAnchor>
  <cdr:relSizeAnchor xmlns:cdr="http://schemas.openxmlformats.org/drawingml/2006/chartDrawing">
    <cdr:from>
      <cdr:x>0</cdr:x>
      <cdr:y>0.93045</cdr:y>
    </cdr:from>
    <cdr:to>
      <cdr:x>1</cdr:x>
      <cdr:y>0.99852</cdr:y>
    </cdr:to>
    <cdr:sp macro="" textlink="">
      <cdr:nvSpPr>
        <cdr:cNvPr id="4" name="TBSource">
          <a:extLst xmlns:a="http://schemas.openxmlformats.org/drawingml/2006/main">
            <a:ext uri="{FF2B5EF4-FFF2-40B4-BE49-F238E27FC236}">
              <a16:creationId xmlns:a16="http://schemas.microsoft.com/office/drawing/2014/main" id="{73ACA0E8-64F3-41C2-8B91-3020658383D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851099"/>
          <a:ext cx="8669694" cy="4280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BB5F3D3-D304-4DF5-A055-07051F59427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0.00587</cdr:x>
      <cdr:y>0.0081</cdr:y>
    </cdr:from>
    <cdr:to>
      <cdr:x>0.99191</cdr:x>
      <cdr:y>0.14972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47" y="50867"/>
          <a:ext cx="8541359" cy="8893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2400" b="1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Figure 7. Consumption Taxes Under Different Scenarios</a:t>
          </a:r>
        </a:p>
        <a:p xmlns:a="http://schemas.openxmlformats.org/drawingml/2006/main">
          <a:pPr algn="ctr" rtl="0">
            <a:defRPr sz="1000"/>
          </a:pPr>
          <a:r>
            <a:rPr lang="en-US" sz="1800" b="1" i="0" u="none" strike="noStrike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</a:t>
          </a:r>
          <a:r>
            <a:rPr lang="en-US" sz="1800" b="0" i="0" u="none" strike="noStrike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 percent)</a:t>
          </a:r>
        </a:p>
      </cdr:txBody>
    </cdr:sp>
  </cdr:relSizeAnchor>
  <cdr:relSizeAnchor xmlns:cdr="http://schemas.openxmlformats.org/drawingml/2006/chartDrawing">
    <cdr:from>
      <cdr:x>0</cdr:x>
      <cdr:y>0.93185</cdr:y>
    </cdr:from>
    <cdr:to>
      <cdr:x>1</cdr:x>
      <cdr:y>1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4400" y="5844400"/>
          <a:ext cx="8651631" cy="4274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668956" cy="629373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9E8216-740E-48F3-8683-651FFA427DE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0.01519</cdr:x>
      <cdr:y>0.00978</cdr:y>
    </cdr:from>
    <cdr:to>
      <cdr:x>1</cdr:x>
      <cdr:y>0.15082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7D2E3B84-E460-4E7D-BA00-E000ED6B4850}"/>
            </a:ext>
          </a:extLst>
        </cdr:cNvPr>
        <cdr:cNvSpPr txBox="1"/>
      </cdr:nvSpPr>
      <cdr:spPr>
        <a:xfrm xmlns:a="http://schemas.openxmlformats.org/drawingml/2006/main">
          <a:off x="131580" y="61418"/>
          <a:ext cx="8530696" cy="8857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2400" b="1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Figure</a:t>
          </a:r>
          <a:r>
            <a:rPr lang="en-US" sz="2400" b="1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8. </a:t>
          </a:r>
          <a:r>
            <a:rPr lang="en-US" sz="2400" b="1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GDP Under Different Scenarios</a:t>
          </a:r>
        </a:p>
        <a:p xmlns:a="http://schemas.openxmlformats.org/drawingml/2006/main">
          <a:pPr algn="ctr"/>
          <a:r>
            <a:rPr lang="en-US" sz="1800" b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(In</a:t>
          </a:r>
          <a:r>
            <a:rPr lang="en-US" sz="1800" b="0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dex, 2018=100)</a:t>
          </a:r>
          <a:endParaRPr lang="en-US" sz="2400" b="0">
            <a:solidFill>
              <a:srgbClr val="4B82AD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  <a:p xmlns:a="http://schemas.openxmlformats.org/drawingml/2006/main">
          <a:pPr algn="ctr"/>
          <a:endParaRPr lang="en-US" sz="1800" b="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0.93118</cdr:y>
    </cdr:from>
    <cdr:to>
      <cdr:x>1</cdr:x>
      <cdr:y>0.99934</cdr:y>
    </cdr:to>
    <cdr:sp macro="" textlink="">
      <cdr:nvSpPr>
        <cdr:cNvPr id="5" name="TBSource">
          <a:extLst xmlns:a="http://schemas.openxmlformats.org/drawingml/2006/main">
            <a:ext uri="{FF2B5EF4-FFF2-40B4-BE49-F238E27FC236}">
              <a16:creationId xmlns:a16="http://schemas.microsoft.com/office/drawing/2014/main" id="{3F18E343-2907-493F-9A40-470CE3B3280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840248"/>
          <a:ext cx="8651631" cy="4274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BCBE637-4FEA-4D84-B2DB-CFEEBB77EB5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0.00849</cdr:x>
      <cdr:y>0.94522</cdr:y>
    </cdr:from>
    <cdr:to>
      <cdr:x>0.3033</cdr:x>
      <cdr:y>0.98868</cdr:y>
    </cdr:to>
    <cdr:sp macro="" textlink="">
      <cdr:nvSpPr>
        <cdr:cNvPr id="2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3543" y="5935916"/>
          <a:ext cx="2553712" cy="27289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45720" tIns="36576" rIns="0" bIns="0" anchor="t" upright="1">
          <a:spAutoFit/>
        </a:bodyPr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</cdr:txBody>
    </cdr:sp>
  </cdr:relSizeAnchor>
  <cdr:relSizeAnchor xmlns:cdr="http://schemas.openxmlformats.org/drawingml/2006/chartDrawing">
    <cdr:from>
      <cdr:x>0</cdr:x>
      <cdr:y>0.01506</cdr:y>
    </cdr:from>
    <cdr:to>
      <cdr:x>0.9901</cdr:x>
      <cdr:y>0.18271</cdr:y>
    </cdr:to>
    <cdr:sp macro="" textlink="">
      <cdr:nvSpPr>
        <cdr:cNvPr id="3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94597"/>
          <a:ext cx="8576519" cy="10527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2400" b="1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Figure 9. Sources of Government Revenue Under Preferred Policy Scenario</a:t>
          </a:r>
          <a:endParaRPr lang="en-US" sz="2400">
            <a:solidFill>
              <a:srgbClr val="4B82AD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algn="ctr" rtl="0">
            <a:defRPr sz="1000"/>
          </a:pPr>
          <a:r>
            <a:rPr lang="en-US" sz="1800" b="0" i="0" u="none" strike="noStrike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(In percent of GDP)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08CD9A4-B4A9-41F3-A11C-5B99A9971B1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0.00809</cdr:y>
    </cdr:from>
    <cdr:to>
      <cdr:x>1</cdr:x>
      <cdr:y>0.14953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1" y="50805"/>
          <a:ext cx="8611515" cy="888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2200" b="1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Figure 10. Financing Aging Costs Through Increases in Contributions</a:t>
          </a:r>
          <a:r>
            <a:rPr lang="en-US" sz="2200" b="1" baseline="30000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1/ </a:t>
          </a:r>
        </a:p>
        <a:p xmlns:a="http://schemas.openxmlformats.org/drawingml/2006/main">
          <a:pPr algn="ctr" rtl="0">
            <a:defRPr sz="1000"/>
          </a:pPr>
          <a:r>
            <a:rPr lang="en-US" sz="1600" b="0" i="0" u="none" strike="noStrike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Change in Labor Income Tax (For All Income Brackets) </a:t>
          </a:r>
        </a:p>
      </cdr:txBody>
    </cdr:sp>
  </cdr:relSizeAnchor>
  <cdr:relSizeAnchor xmlns:cdr="http://schemas.openxmlformats.org/drawingml/2006/chartDrawing">
    <cdr:from>
      <cdr:x>0</cdr:x>
      <cdr:y>0.91353</cdr:y>
    </cdr:from>
    <cdr:to>
      <cdr:x>1</cdr:x>
      <cdr:y>1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736897"/>
          <a:ext cx="8662276" cy="5430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1/ </a:t>
          </a:r>
          <a:r>
            <a:rPr lang="en-US" sz="1600" b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Note that increased</a:t>
          </a:r>
          <a:r>
            <a:rPr lang="en-US" sz="1600" b="0" baseline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contributions</a:t>
          </a:r>
          <a:r>
            <a:rPr lang="en-US" sz="1600" b="0"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 cover higher health care and long-term care costs.</a:t>
          </a:r>
          <a:endParaRPr lang="en-US" sz="1600" b="0" i="0" u="none" strike="noStrike" baseline="0">
            <a:solidFill>
              <a:srgbClr val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0.00976</cdr:y>
    </cdr:from>
    <cdr:to>
      <cdr:x>1</cdr:x>
      <cdr:y>0.18968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D6BCDA40-4D63-4520-A789-7D963B0CFA0A}"/>
            </a:ext>
          </a:extLst>
        </cdr:cNvPr>
        <cdr:cNvSpPr txBox="1"/>
      </cdr:nvSpPr>
      <cdr:spPr>
        <a:xfrm xmlns:a="http://schemas.openxmlformats.org/drawingml/2006/main">
          <a:off x="0" y="61292"/>
          <a:ext cx="8662276" cy="1129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2400" b="1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Figure 1. Old-age Dependency Ratios, Japan and The Next 10 Highest OECD Countries</a:t>
          </a:r>
        </a:p>
        <a:p xmlns:a="http://schemas.openxmlformats.org/drawingml/2006/main">
          <a:pPr algn="ctr"/>
          <a:r>
            <a:rPr lang="en-US" sz="1800" b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(In</a:t>
          </a:r>
          <a:r>
            <a:rPr lang="en-US" sz="1800" b="0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percent)</a:t>
          </a:r>
          <a:endParaRPr lang="en-US" sz="1800" b="0">
            <a:solidFill>
              <a:srgbClr val="4B82AD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0.89958</cdr:y>
    </cdr:from>
    <cdr:to>
      <cdr:x>0.99697</cdr:x>
      <cdr:y>0.99581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52E5634C-17E1-47ED-A4DF-B2A21D7EEC54}"/>
            </a:ext>
          </a:extLst>
        </cdr:cNvPr>
        <cdr:cNvSpPr txBox="1"/>
      </cdr:nvSpPr>
      <cdr:spPr>
        <a:xfrm xmlns:a="http://schemas.openxmlformats.org/drawingml/2006/main">
          <a:off x="0" y="5649314"/>
          <a:ext cx="8636029" cy="6043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Source: United Nations, Department of Economic and Social Affairs, Population Division, </a:t>
          </a:r>
          <a:r>
            <a:rPr lang="en-US" sz="1600" i="1">
              <a:latin typeface="Times New Roman" panose="02020603050405020304" pitchFamily="18" charset="0"/>
              <a:cs typeface="Times New Roman" panose="02020603050405020304" pitchFamily="18" charset="0"/>
            </a:rPr>
            <a:t>World Population Prospects: The 2017 Revision.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445760</xdr:colOff>
      <xdr:row>32</xdr:row>
      <xdr:rowOff>67617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6CEC4D-106B-4D6E-A48F-7A33768A9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75360" cy="646841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42C696-49E0-4B54-BBEE-7576946CAD4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0.93193</cdr:y>
    </cdr:from>
    <cdr:to>
      <cdr:x>1</cdr:x>
      <cdr:y>1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90600" y="5852485"/>
          <a:ext cx="8662276" cy="4274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</cdr:txBody>
    </cdr:sp>
  </cdr:relSizeAnchor>
  <cdr:relSizeAnchor xmlns:cdr="http://schemas.openxmlformats.org/drawingml/2006/chartDrawing">
    <cdr:from>
      <cdr:x>0.00586</cdr:x>
      <cdr:y>0.00807</cdr:y>
    </cdr:from>
    <cdr:to>
      <cdr:x>1</cdr:x>
      <cdr:y>0.14951</cdr:y>
    </cdr:to>
    <cdr:sp macro="" textlink="">
      <cdr:nvSpPr>
        <cdr:cNvPr id="4" name="TBTitle">
          <a:extLst xmlns:a="http://schemas.openxmlformats.org/drawingml/2006/main">
            <a:ext uri="{FF2B5EF4-FFF2-40B4-BE49-F238E27FC236}">
              <a16:creationId xmlns:a16="http://schemas.microsoft.com/office/drawing/2014/main" id="{4553A94D-ED08-449D-98B1-39595FDC39D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00" y="50800"/>
          <a:ext cx="8611291" cy="89008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2200" b="1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Figure 12. Debt Financing Scenario</a:t>
          </a:r>
          <a:endParaRPr lang="en-US" sz="2200" b="1" baseline="30000">
            <a:solidFill>
              <a:srgbClr val="4B82AD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algn="ctr" rtl="0">
            <a:defRPr sz="1000"/>
          </a:pPr>
          <a:r>
            <a:rPr lang="en-US" sz="1600" b="0" i="0" u="none" strike="noStrike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Debt-to-GDP Ratio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0.93166</cdr:y>
    </cdr:from>
    <cdr:to>
      <cdr:x>1</cdr:x>
      <cdr:y>0.99395</cdr:y>
    </cdr:to>
    <cdr:sp macro="" textlink="">
      <cdr:nvSpPr>
        <cdr:cNvPr id="2" name="TBSource">
          <a:extLst xmlns:a="http://schemas.openxmlformats.org/drawingml/2006/main">
            <a:ext uri="{FF2B5EF4-FFF2-40B4-BE49-F238E27FC236}">
              <a16:creationId xmlns:a16="http://schemas.microsoft.com/office/drawing/2014/main" id="{62CFB178-9AA6-465A-BBB4-2089C6A40A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850759"/>
          <a:ext cx="8662276" cy="3911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CE08726-D0A8-4715-8FE9-505BBFE37AE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0.00586</cdr:x>
      <cdr:y>0.00809</cdr:y>
    </cdr:from>
    <cdr:to>
      <cdr:x>1</cdr:x>
      <cdr:y>0.14953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761" y="50805"/>
          <a:ext cx="8611515" cy="88823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2400" b="1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Figure 14. Crowding Out of Private Sector Investment in Debt Financing Scenario</a:t>
          </a:r>
          <a:endParaRPr lang="en-US" sz="2400">
            <a:solidFill>
              <a:srgbClr val="4B82AD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algn="ctr" rtl="0">
            <a:defRPr sz="1000"/>
          </a:pPr>
          <a:r>
            <a:rPr lang="en-US" sz="1800" b="0" i="0" u="none" strike="noStrike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Investment to GDP (In percent)</a:t>
          </a:r>
        </a:p>
      </cdr:txBody>
    </cdr:sp>
  </cdr:relSizeAnchor>
  <cdr:relSizeAnchor xmlns:cdr="http://schemas.openxmlformats.org/drawingml/2006/chartDrawing">
    <cdr:from>
      <cdr:x>0</cdr:x>
      <cdr:y>0.94561</cdr:y>
    </cdr:from>
    <cdr:to>
      <cdr:x>1</cdr:x>
      <cdr:y>1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938345"/>
          <a:ext cx="8662276" cy="3415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546293</xdr:colOff>
      <xdr:row>36</xdr:row>
      <xdr:rowOff>84451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CFDEBA-F56E-4687-9960-334D37DB0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0093" cy="728535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9525</xdr:rowOff>
    </xdr:from>
    <xdr:to>
      <xdr:col>11</xdr:col>
      <xdr:colOff>473135</xdr:colOff>
      <xdr:row>34</xdr:row>
      <xdr:rowOff>6304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8D3691-E84F-4E81-9718-546E3A22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"/>
          <a:ext cx="8016935" cy="6797629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8662051" cy="629301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559352</xdr:colOff>
      <xdr:row>25</xdr:row>
      <xdr:rowOff>103611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92DEA3-BE8F-4897-BF26-F03D39B97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303302" cy="4151736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0.00587</cdr:x>
      <cdr:y>0.0081</cdr:y>
    </cdr:from>
    <cdr:to>
      <cdr:x>1</cdr:x>
      <cdr:y>0.14972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47" y="50867"/>
          <a:ext cx="8611429" cy="88936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200" b="1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Figure 17. VAT Adjustment Under Favorable Demographics, or Improved Efficiency in Health Care Delivery</a:t>
          </a:r>
        </a:p>
        <a:p xmlns:a="http://schemas.openxmlformats.org/drawingml/2006/main">
          <a:pPr algn="ctr"/>
          <a:r>
            <a:rPr lang="en-US" sz="1800" b="0" i="0" u="none" strike="noStrike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Consumption Taxes (In percent)</a:t>
          </a:r>
        </a:p>
      </cdr:txBody>
    </cdr:sp>
  </cdr:relSizeAnchor>
  <cdr:relSizeAnchor xmlns:cdr="http://schemas.openxmlformats.org/drawingml/2006/chartDrawing">
    <cdr:from>
      <cdr:x>0</cdr:x>
      <cdr:y>0.93185</cdr:y>
    </cdr:from>
    <cdr:to>
      <cdr:x>1</cdr:x>
      <cdr:y>1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4400" y="5844400"/>
          <a:ext cx="8651631" cy="4274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8660876" cy="629435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0.00978</cdr:y>
    </cdr:from>
    <cdr:to>
      <cdr:x>1</cdr:x>
      <cdr:y>0.18828</cdr:y>
    </cdr:to>
    <cdr:sp macro="" textlink="">
      <cdr:nvSpPr>
        <cdr:cNvPr id="4" name="TextBox 3">
          <a:extLst xmlns:a="http://schemas.openxmlformats.org/drawingml/2006/main">
            <a:ext uri="{FF2B5EF4-FFF2-40B4-BE49-F238E27FC236}">
              <a16:creationId xmlns:a16="http://schemas.microsoft.com/office/drawing/2014/main" id="{7D2E3B84-E460-4E7D-BA00-E000ED6B4850}"/>
            </a:ext>
          </a:extLst>
        </cdr:cNvPr>
        <cdr:cNvSpPr txBox="1"/>
      </cdr:nvSpPr>
      <cdr:spPr>
        <a:xfrm xmlns:a="http://schemas.openxmlformats.org/drawingml/2006/main">
          <a:off x="0" y="61418"/>
          <a:ext cx="8662276" cy="11209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2400" b="1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Figure 18. GDP Under Favorable Demographics, or Improved Efficiency in Health Care Delivery</a:t>
          </a:r>
          <a:endParaRPr lang="en-US" sz="2400">
            <a:solidFill>
              <a:srgbClr val="4B82AD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algn="ctr"/>
          <a:r>
            <a:rPr lang="en-US" sz="1800" b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(In</a:t>
          </a:r>
          <a:r>
            <a:rPr lang="en-US" sz="1800" b="0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dex, 2018=100)</a:t>
          </a:r>
          <a:endParaRPr lang="en-US" sz="1800" b="0">
            <a:solidFill>
              <a:srgbClr val="4B82AD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</cdr:x>
      <cdr:y>0.93118</cdr:y>
    </cdr:from>
    <cdr:to>
      <cdr:x>1</cdr:x>
      <cdr:y>0.99934</cdr:y>
    </cdr:to>
    <cdr:sp macro="" textlink="">
      <cdr:nvSpPr>
        <cdr:cNvPr id="5" name="TBSource">
          <a:extLst xmlns:a="http://schemas.openxmlformats.org/drawingml/2006/main">
            <a:ext uri="{FF2B5EF4-FFF2-40B4-BE49-F238E27FC236}">
              <a16:creationId xmlns:a16="http://schemas.microsoft.com/office/drawing/2014/main" id="{3F18E343-2907-493F-9A40-470CE3B3280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840248"/>
          <a:ext cx="8651631" cy="4274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8667750" cy="62960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0.93118</cdr:y>
    </cdr:from>
    <cdr:to>
      <cdr:x>1</cdr:x>
      <cdr:y>0.99934</cdr:y>
    </cdr:to>
    <cdr:sp macro="" textlink="">
      <cdr:nvSpPr>
        <cdr:cNvPr id="5" name="TBSource">
          <a:extLst xmlns:a="http://schemas.openxmlformats.org/drawingml/2006/main">
            <a:ext uri="{FF2B5EF4-FFF2-40B4-BE49-F238E27FC236}">
              <a16:creationId xmlns:a16="http://schemas.microsoft.com/office/drawing/2014/main" id="{3F18E343-2907-493F-9A40-470CE3B3280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840248"/>
          <a:ext cx="8651631" cy="4274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</cdr:txBody>
    </cdr:sp>
  </cdr:relSizeAnchor>
  <cdr:relSizeAnchor xmlns:cdr="http://schemas.openxmlformats.org/drawingml/2006/chartDrawing">
    <cdr:from>
      <cdr:x>0</cdr:x>
      <cdr:y>0.00809</cdr:y>
    </cdr:from>
    <cdr:to>
      <cdr:x>1</cdr:x>
      <cdr:y>0.14913</cdr:y>
    </cdr:to>
    <cdr:sp macro="" textlink="">
      <cdr:nvSpPr>
        <cdr:cNvPr id="6" name="TextBox 1">
          <a:extLst xmlns:a="http://schemas.openxmlformats.org/drawingml/2006/main">
            <a:ext uri="{FF2B5EF4-FFF2-40B4-BE49-F238E27FC236}">
              <a16:creationId xmlns:a16="http://schemas.microsoft.com/office/drawing/2014/main" id="{12864E7D-DC6F-459B-9B80-EC225D0824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8662276" cy="88572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Figure 19. GDP when TFP Growth Accelerates</a:t>
          </a:r>
        </a:p>
        <a:p xmlns:a="http://schemas.openxmlformats.org/drawingml/2006/main">
          <a:pPr algn="ctr"/>
          <a:r>
            <a:rPr lang="en-US" sz="1800" b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(In</a:t>
          </a:r>
          <a:r>
            <a:rPr lang="en-US" sz="1800" b="0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dex, 2018=100)</a:t>
          </a:r>
          <a:endParaRPr lang="en-US" sz="1800" b="0">
            <a:solidFill>
              <a:srgbClr val="4B82AD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8671034" cy="62952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0.00587</cdr:x>
      <cdr:y>0.0081</cdr:y>
    </cdr:from>
    <cdr:to>
      <cdr:x>1</cdr:x>
      <cdr:y>0.08368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47" y="50867"/>
          <a:ext cx="8611429" cy="4746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2400" b="1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Figure 20. Consumption Taxes When TFP Growth Accelerates</a:t>
          </a:r>
          <a:endParaRPr lang="en-US" sz="2400">
            <a:solidFill>
              <a:srgbClr val="4B82AD"/>
            </a:solidFill>
            <a:effectLst/>
            <a:latin typeface="Times New Roman" panose="02020603050405020304" pitchFamily="18" charset="0"/>
            <a:ea typeface="+mn-ea"/>
            <a:cs typeface="Times New Roman" panose="02020603050405020304" pitchFamily="18" charset="0"/>
          </a:endParaRPr>
        </a:p>
        <a:p xmlns:a="http://schemas.openxmlformats.org/drawingml/2006/main">
          <a:pPr algn="ctr" rtl="0">
            <a:defRPr sz="1000"/>
          </a:pPr>
          <a:r>
            <a:rPr lang="en-US" sz="1800" b="0" i="0" u="none" strike="noStrike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(In percent)</a:t>
          </a:r>
        </a:p>
      </cdr:txBody>
    </cdr:sp>
  </cdr:relSizeAnchor>
  <cdr:relSizeAnchor xmlns:cdr="http://schemas.openxmlformats.org/drawingml/2006/chartDrawing">
    <cdr:from>
      <cdr:x>0</cdr:x>
      <cdr:y>0.93185</cdr:y>
    </cdr:from>
    <cdr:to>
      <cdr:x>1</cdr:x>
      <cdr:y>1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14400" y="5844400"/>
          <a:ext cx="8651631" cy="4274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600" b="0" i="0" u="none" strike="noStrike" baseline="0">
              <a:solidFill>
                <a:srgbClr val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IMF staff simulations.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5221" cy="628818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C41E3-171A-400F-A2ED-E719E3829E8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0.02326</cdr:x>
      <cdr:y>0.84658</cdr:y>
    </cdr:from>
    <cdr:to>
      <cdr:x>0.51365</cdr:x>
      <cdr:y>0.94142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9688464F-E0BF-4C17-96A5-ACDD1033C5AE}"/>
            </a:ext>
          </a:extLst>
        </cdr:cNvPr>
        <cdr:cNvSpPr txBox="1"/>
      </cdr:nvSpPr>
      <cdr:spPr>
        <a:xfrm xmlns:a="http://schemas.openxmlformats.org/drawingml/2006/main">
          <a:off x="201448" y="5316483"/>
          <a:ext cx="4247931" cy="59558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eaVert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0.0091</cdr:x>
      <cdr:y>0.9484</cdr:y>
    </cdr:from>
    <cdr:to>
      <cdr:x>0.42669</cdr:x>
      <cdr:y>0.99861</cdr:y>
    </cdr:to>
    <cdr:sp macro="" textlink="">
      <cdr:nvSpPr>
        <cdr:cNvPr id="3" name="TextBox 2">
          <a:extLst xmlns:a="http://schemas.openxmlformats.org/drawingml/2006/main">
            <a:ext uri="{FF2B5EF4-FFF2-40B4-BE49-F238E27FC236}">
              <a16:creationId xmlns:a16="http://schemas.microsoft.com/office/drawing/2014/main" id="{4A01AF18-3D09-455B-95EB-7591E8D31DFE}"/>
            </a:ext>
          </a:extLst>
        </cdr:cNvPr>
        <cdr:cNvSpPr txBox="1"/>
      </cdr:nvSpPr>
      <cdr:spPr>
        <a:xfrm xmlns:a="http://schemas.openxmlformats.org/drawingml/2006/main">
          <a:off x="78828" y="5955861"/>
          <a:ext cx="3617310" cy="3153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square" rtlCol="0"/>
        <a:lstStyle xmlns:a="http://schemas.openxmlformats.org/drawingml/2006/main"/>
        <a:p xmlns:a="http://schemas.openxmlformats.org/drawingml/2006/main">
          <a:r>
            <a:rPr lang="en-US" sz="1600">
              <a:latin typeface="Times New Roman" panose="02020603050405020304" pitchFamily="18" charset="0"/>
              <a:cs typeface="Times New Roman" panose="02020603050405020304" pitchFamily="18" charset="0"/>
            </a:rPr>
            <a:t>Source: OECD, Tax Statistics.</a:t>
          </a:r>
          <a:r>
            <a:rPr lang="en-US" sz="1600" baseline="0">
              <a:latin typeface="Times New Roman" panose="02020603050405020304" pitchFamily="18" charset="0"/>
              <a:cs typeface="Times New Roman" panose="02020603050405020304" pitchFamily="18" charset="0"/>
            </a:rPr>
            <a:t> </a:t>
          </a:r>
          <a:endParaRPr lang="en-US" sz="1600"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673353" cy="62977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81B8DE8-A28E-49B4-84E6-77849B5E129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0.00587</cdr:x>
      <cdr:y>0.00808</cdr:y>
    </cdr:from>
    <cdr:to>
      <cdr:x>1</cdr:x>
      <cdr:y>0.12268</cdr:y>
    </cdr:to>
    <cdr:sp macro="" textlink="">
      <cdr:nvSpPr>
        <cdr:cNvPr id="2" name="TBTitl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2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0834" y="50778"/>
          <a:ext cx="8609072" cy="72018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54864" tIns="41148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r>
            <a:rPr lang="en-US" sz="2400" b="1">
              <a:solidFill>
                <a:srgbClr val="4B82AD"/>
              </a:solidFill>
              <a:effectLst/>
              <a:latin typeface="Times New Roman" panose="02020603050405020304" pitchFamily="18" charset="0"/>
              <a:ea typeface="+mn-ea"/>
              <a:cs typeface="Times New Roman" panose="02020603050405020304" pitchFamily="18" charset="0"/>
            </a:rPr>
            <a:t>Figure 4. Health Care Transfers and Copayments by Age</a:t>
          </a:r>
        </a:p>
        <a:p xmlns:a="http://schemas.openxmlformats.org/drawingml/2006/main">
          <a:pPr algn="ctr" rtl="0">
            <a:defRPr sz="1000"/>
          </a:pPr>
          <a:r>
            <a:rPr lang="en-US" sz="1800" b="0" i="0" u="none" strike="noStrike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(In constant ¥, thousand)</a:t>
          </a:r>
        </a:p>
      </cdr:txBody>
    </cdr:sp>
  </cdr:relSizeAnchor>
  <cdr:relSizeAnchor xmlns:cdr="http://schemas.openxmlformats.org/drawingml/2006/chartDrawing">
    <cdr:from>
      <cdr:x>0</cdr:x>
      <cdr:y>0.93198</cdr:y>
    </cdr:from>
    <cdr:to>
      <cdr:x>1</cdr:x>
      <cdr:y>1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00000000-0008-0000-0000-0000030000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90600" y="5856813"/>
          <a:ext cx="8659906" cy="4274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800" b="0" i="0" u="none" strike="noStrike" baseline="0">
              <a:solidFill>
                <a:sysClr val="windowText" lastClr="000000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Source: Ministry of Health, Labor, and Welfare; IMF staff estimates.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80739" cy="629948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34CA1FF-1333-436E-94C1-030AB332EF1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0.1281</cdr:y>
    </cdr:to>
    <cdr:sp macro="" textlink="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6DAFCF2-EE35-4C26-BB2F-0C363D0123F7}"/>
            </a:ext>
          </a:extLst>
        </cdr:cNvPr>
        <cdr:cNvSpPr txBox="1"/>
      </cdr:nvSpPr>
      <cdr:spPr>
        <a:xfrm xmlns:a="http://schemas.openxmlformats.org/drawingml/2006/main">
          <a:off x="0" y="0"/>
          <a:ext cx="8659091" cy="8052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2400" b="1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Figure 5. Earnings Patterns by Productivity Type and Age</a:t>
          </a:r>
        </a:p>
        <a:p xmlns:a="http://schemas.openxmlformats.org/drawingml/2006/main">
          <a:pPr algn="ctr"/>
          <a:r>
            <a:rPr lang="en-US" sz="1800" b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Labor</a:t>
          </a:r>
          <a:r>
            <a:rPr lang="en-US" sz="1800" b="0" baseline="0">
              <a:solidFill>
                <a:srgbClr val="4B82AD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 Income Across Age (Normalized, Mean Income = 1)</a:t>
          </a:r>
          <a:endParaRPr lang="en-US" sz="1800" b="0">
            <a:solidFill>
              <a:srgbClr val="4B82AD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  <cdr:relSizeAnchor xmlns:cdr="http://schemas.openxmlformats.org/drawingml/2006/chartDrawing">
    <cdr:from>
      <cdr:x>0.00028</cdr:x>
      <cdr:y>0.95179</cdr:y>
    </cdr:from>
    <cdr:to>
      <cdr:x>1</cdr:x>
      <cdr:y>0.99587</cdr:y>
    </cdr:to>
    <cdr:sp macro="" textlink="">
      <cdr:nvSpPr>
        <cdr:cNvPr id="3" name="TBSource">
          <a:extLst xmlns:a="http://schemas.openxmlformats.org/drawingml/2006/main">
            <a:ext uri="{FF2B5EF4-FFF2-40B4-BE49-F238E27FC236}">
              <a16:creationId xmlns:a16="http://schemas.microsoft.com/office/drawing/2014/main" id="{FE5FF647-A4D1-4C29-A9D6-6F8DC9AD52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425" y="5983431"/>
          <a:ext cx="8656666" cy="27709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45720" tIns="36576" rIns="0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sz="1400" b="0" i="0" u="none" strike="noStrike" baseline="0">
              <a:solidFill>
                <a:schemeClr val="tx1"/>
              </a:solidFill>
              <a:latin typeface="Times New Roman" panose="02020603050405020304" pitchFamily="18" charset="0"/>
              <a:cs typeface="Times New Roman" panose="02020603050405020304" pitchFamily="18" charset="0"/>
            </a:rPr>
            <a:t>Sources: Basic Survey on Wage Structure; Ministry of Health, Labour and Welfare; IMF staff calculations.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JPN\FIS\2017%20Healthcare\2017datase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apd\apd\Bloomberg\D2\Japan%20Daily%20Data%20COPY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JPN\MacroFramework\JPN_FISCAL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Gupta2/Desktop/Singapore/2018AIV/Fiscal%20work/Singapore_Template_9-02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JPN\FIS\DSA\new%20DSA\2017\MAC_JPN_Public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DP"/>
      <sheetName val="Population"/>
      <sheetName val="Long-term care"/>
      <sheetName val="Health"/>
      <sheetName val="NHE_financing2015"/>
      <sheetName val="NHE_financing2014"/>
      <sheetName val="LTC_financing"/>
      <sheetName val="out"/>
      <sheetName val="GDP_historical"/>
      <sheetName val="Population(2010-2014)"/>
      <sheetName val="Population(2000-2010)"/>
      <sheetName val="Population(1980-2000)"/>
      <sheetName val="Population(2015-2020)"/>
      <sheetName val="Population(2025-2030)"/>
      <sheetName val="Population(2045-2050)"/>
      <sheetName val="Population(2035-2040)"/>
      <sheetName val="Population(2055-2060)"/>
      <sheetName val="LTC_COPAY1_2015"/>
      <sheetName val="LTC_COPAY2_2015"/>
      <sheetName val="LTC_COPAY1__2010"/>
      <sheetName val="LTC_COPAY2_2010"/>
      <sheetName val="LTC_COPAY_2005"/>
      <sheetName val="FY2015H"/>
      <sheetName val="FY2014H"/>
      <sheetName val="FY2013H"/>
      <sheetName val="FY2012H"/>
      <sheetName val="FY2011H"/>
      <sheetName val="FY2010H"/>
      <sheetName val="FY2009H"/>
      <sheetName val="FY2008H"/>
      <sheetName val="FY2007H"/>
      <sheetName val="FY2006H"/>
      <sheetName val="FY2005H"/>
      <sheetName val="FY2004H"/>
      <sheetName val="FY2003H"/>
      <sheetName val="FY2002H"/>
      <sheetName val="FY2001H"/>
      <sheetName val="FY2000H"/>
      <sheetName val="FY1999H"/>
      <sheetName val="FY1998H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(JL)"/>
      <sheetName val="Bloomberg"/>
      <sheetName val="ControlSheet"/>
      <sheetName val="EDSS to Aremos"/>
      <sheetName val="Bloomberg (MorganStanley)"/>
      <sheetName val="EDSS to Aremos (MorganStanley)"/>
      <sheetName val="EDSS to AREMOS (adhoc-long per)"/>
      <sheetName val="EDSS to AREMOS (old)save inc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IMF Tools TOC"/>
      <sheetName val="Workbook_Flowchart"/>
      <sheetName val="Contents"/>
      <sheetName val="in_FS_Q"/>
      <sheetName val="in_FS_A"/>
      <sheetName val="In_Ecos_JP"/>
      <sheetName val="In_Ecos_US"/>
      <sheetName val="Sheet2"/>
      <sheetName val="WorkSheet"/>
      <sheetName val="VAT"/>
      <sheetName val="int rate"/>
      <sheetName val="tax revisions"/>
      <sheetName val="Comparison3"/>
      <sheetName val="WorkSheet_woVAT"/>
      <sheetName val="(Memo)Financial assets"/>
      <sheetName val="S_indicators"/>
      <sheetName val="S_indicators (2)"/>
      <sheetName val="S_indicators_ESR1"/>
      <sheetName val="S_indicators_ESR2"/>
      <sheetName val="S_indicators_ESR3"/>
      <sheetName val="Comarison1"/>
      <sheetName val="Comparison2"/>
      <sheetName val="2015-2016"/>
      <sheetName val="Table"/>
      <sheetName val="VAT_old"/>
      <sheetName val="stimulus"/>
      <sheetName val="Chart18"/>
      <sheetName val="Chart19"/>
      <sheetName val="Chart20"/>
      <sheetName val="Chart21"/>
      <sheetName val="Chart22"/>
      <sheetName val="Chart23"/>
      <sheetName val="Chart24"/>
      <sheetName val="Chart25"/>
      <sheetName val="Chart26"/>
      <sheetName val="Chart data"/>
      <sheetName val="Table4_SR "/>
      <sheetName val="Memo_EX"/>
      <sheetName val="datainGFS"/>
      <sheetName val="WEO"/>
      <sheetName val="out_FS_A"/>
      <sheetName val="Sheet1"/>
      <sheetName val="out_FS_Q"/>
      <sheetName val="VAT (2)"/>
      <sheetName val="pn17"/>
      <sheetName val="Chart9"/>
      <sheetName val="Chart10"/>
    </sheetNames>
    <sheetDataSet>
      <sheetData sheetId="0">
        <row r="9">
          <cell r="E9" t="str">
            <v>Q:\Data\JPN\MacroFramework\JPN_MT.dmx</v>
          </cell>
        </row>
        <row r="10">
          <cell r="E10" t="str">
            <v>Q:\Data\JPN\DMX\CD_JPN.dmx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Parameters"/>
      <sheetName val="Basic_Info"/>
      <sheetName val="Haver_IN_A"/>
      <sheetName val="Simplified version"/>
      <sheetName val="DMX_Data_IN_HIST"/>
      <sheetName val="DMX_Data_IN_PROJ"/>
      <sheetName val="Growth_Accounting"/>
      <sheetName val="HP filter"/>
      <sheetName val="Demographic_Baseline"/>
      <sheetName val="Demographic_Alternative"/>
      <sheetName val="Summary"/>
      <sheetName val="Panel2"/>
      <sheetName val="Sheet1"/>
      <sheetName val="Charts"/>
      <sheetName val="Batch"/>
    </sheetNames>
    <sheetDataSet>
      <sheetData sheetId="0"/>
      <sheetData sheetId="1"/>
      <sheetData sheetId="2">
        <row r="9">
          <cell r="AI9">
            <v>2015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JA"/>
      <sheetName val="BOJA - Scenario Design"/>
      <sheetName val="BOJA - baseline"/>
      <sheetName val="BOJA - baseline debt"/>
      <sheetName val="BOJA - simulation"/>
      <sheetName val="BOJL"/>
      <sheetName val="BOJL - Scenario Design"/>
      <sheetName val="BOJL - baseline"/>
      <sheetName val="BOJL - baseline debt"/>
      <sheetName val="BOJL - simulation"/>
      <sheetName val="BOJ Analysis"/>
      <sheetName val="Chart1"/>
      <sheetName val="Chart_data"/>
      <sheetName val="Summary_consolidated"/>
      <sheetName val="Input - Instructions"/>
      <sheetName val="In_BB(dd)"/>
      <sheetName val="Input 1- Basics"/>
      <sheetName val="Input 2 - Download"/>
      <sheetName val="Input 3 - Debt and Banking"/>
      <sheetName val="(Back data)In_Ecos_US"/>
      <sheetName val="(Back data)FOF_gov _q"/>
      <sheetName val="(Back data)FOF_gov _a"/>
      <sheetName val="Input 4 - Forecast"/>
      <sheetName val="(Back data)Bloomberg"/>
      <sheetName val="Input 5 - Scenario Design"/>
      <sheetName val="fan chart"/>
      <sheetName val="Lists-Modules-ChartData"/>
      <sheetName val="HeatMap"/>
      <sheetName val="Benchmarks"/>
      <sheetName val="Output - Instructions"/>
      <sheetName val="Output - Basic1"/>
      <sheetName val="Output - Basic2"/>
      <sheetName val="Output - Realism (PN)"/>
      <sheetName val="Output - Realism (SR)"/>
      <sheetName val="Output - Shocks"/>
      <sheetName val="Output - Heat Map"/>
      <sheetName val="Output - Submit"/>
      <sheetName val="Fiscal Space"/>
      <sheetName val="FS Aggregation"/>
      <sheetName val="Fiscal Space Notes"/>
      <sheetName val="Japan"/>
      <sheetName val="baseline"/>
      <sheetName val="baseline debt"/>
      <sheetName val="OUT-DMX"/>
      <sheetName val="primary"/>
      <sheetName val="growth"/>
      <sheetName val="interest"/>
      <sheetName val="exchange"/>
      <sheetName val="combo"/>
      <sheetName val="contingent"/>
      <sheetName val="historical"/>
      <sheetName val="constant pb"/>
      <sheetName val="custom1"/>
      <sheetName val="custom2"/>
      <sheetName val="OUT-SPRDP"/>
      <sheetName val="BOJ_As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42">
          <cell r="D42" t="str">
            <v>DMX</v>
          </cell>
        </row>
        <row r="43">
          <cell r="D43" t="str">
            <v>Q:\Data\JPN\MacroFramework\JPN_MT.dmx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"/>
      <sheetName val="VAT"/>
      <sheetName val="Average Tax Wedge"/>
      <sheetName val="Fig3"/>
      <sheetName val="Revenue"/>
    </sheetNames>
    <sheetDataSet>
      <sheetData sheetId="0"/>
      <sheetData sheetId="1"/>
      <sheetData sheetId="2"/>
      <sheetData sheetId="3" refreshError="1"/>
      <sheetData sheetId="4">
        <row r="3">
          <cell r="A3" t="str">
            <v>France</v>
          </cell>
          <cell r="B3">
            <v>53.51377352533936</v>
          </cell>
          <cell r="F3">
            <v>49.622526524881131</v>
          </cell>
          <cell r="G3">
            <v>29.298479129479858</v>
          </cell>
          <cell r="H3">
            <v>39.807674113394867</v>
          </cell>
        </row>
        <row r="4">
          <cell r="A4" t="str">
            <v>Finland</v>
          </cell>
          <cell r="B4">
            <v>52.147409236962652</v>
          </cell>
          <cell r="F4">
            <v>49.622526524881131</v>
          </cell>
          <cell r="G4">
            <v>29.298479129479858</v>
          </cell>
          <cell r="H4">
            <v>39.807674113394867</v>
          </cell>
        </row>
        <row r="5">
          <cell r="A5" t="str">
            <v>Norway</v>
          </cell>
          <cell r="B5">
            <v>51.688934701451302</v>
          </cell>
          <cell r="F5">
            <v>49.622526524881131</v>
          </cell>
          <cell r="G5">
            <v>29.298479129479858</v>
          </cell>
          <cell r="H5">
            <v>39.807674113394867</v>
          </cell>
        </row>
        <row r="6">
          <cell r="A6" t="str">
            <v>Denmark</v>
          </cell>
          <cell r="B6">
            <v>51.266492213522184</v>
          </cell>
          <cell r="F6">
            <v>49.622526524881131</v>
          </cell>
          <cell r="G6">
            <v>29.298479129479858</v>
          </cell>
          <cell r="H6">
            <v>39.807674113394867</v>
          </cell>
        </row>
        <row r="7">
          <cell r="A7" t="str">
            <v>Belgium</v>
          </cell>
          <cell r="B7">
            <v>50.538505594642366</v>
          </cell>
          <cell r="F7">
            <v>49.622526524881131</v>
          </cell>
          <cell r="G7">
            <v>29.298479129479858</v>
          </cell>
          <cell r="H7">
            <v>39.807674113394867</v>
          </cell>
        </row>
        <row r="8">
          <cell r="A8" t="str">
            <v>Greece</v>
          </cell>
          <cell r="B8">
            <v>48.781773161086988</v>
          </cell>
          <cell r="F8">
            <v>49.622526524881131</v>
          </cell>
          <cell r="G8">
            <v>29.298479129479858</v>
          </cell>
          <cell r="H8">
            <v>39.807674113394867</v>
          </cell>
        </row>
        <row r="9">
          <cell r="A9" t="str">
            <v>Austria</v>
          </cell>
          <cell r="B9">
            <v>48.248732202964568</v>
          </cell>
          <cell r="F9">
            <v>49.622526524881131</v>
          </cell>
          <cell r="G9">
            <v>29.298479129479858</v>
          </cell>
          <cell r="H9">
            <v>39.807674113394867</v>
          </cell>
        </row>
        <row r="10">
          <cell r="A10" t="str">
            <v>Sweden</v>
          </cell>
          <cell r="B10">
            <v>48.18677099268983</v>
          </cell>
          <cell r="F10">
            <v>49.622526524881131</v>
          </cell>
          <cell r="G10">
            <v>29.298479129479858</v>
          </cell>
          <cell r="H10">
            <v>39.807674113394867</v>
          </cell>
        </row>
        <row r="11">
          <cell r="A11" t="str">
            <v>Italy</v>
          </cell>
          <cell r="B11">
            <v>46.543804192984666</v>
          </cell>
          <cell r="F11">
            <v>49.622526524881131</v>
          </cell>
          <cell r="G11">
            <v>29.298479129479858</v>
          </cell>
          <cell r="H11">
            <v>39.807674113394867</v>
          </cell>
        </row>
        <row r="12">
          <cell r="A12" t="str">
            <v>Germany</v>
          </cell>
          <cell r="B12">
            <v>45.309069427167373</v>
          </cell>
          <cell r="F12">
            <v>49.622526524881131</v>
          </cell>
          <cell r="G12">
            <v>29.298479129479858</v>
          </cell>
          <cell r="H12">
            <v>39.807674113394867</v>
          </cell>
        </row>
        <row r="13">
          <cell r="A13" t="str">
            <v>Netherlands</v>
          </cell>
          <cell r="B13">
            <v>43.547562410848002</v>
          </cell>
          <cell r="F13">
            <v>49.622526524881131</v>
          </cell>
          <cell r="G13">
            <v>29.298479129479858</v>
          </cell>
          <cell r="H13">
            <v>39.807674113394867</v>
          </cell>
        </row>
        <row r="14">
          <cell r="A14" t="str">
            <v>Portugal</v>
          </cell>
          <cell r="B14">
            <v>43.205655648006598</v>
          </cell>
          <cell r="F14">
            <v>49.622526524881131</v>
          </cell>
          <cell r="G14">
            <v>29.298479129479858</v>
          </cell>
          <cell r="H14">
            <v>39.807674113394867</v>
          </cell>
        </row>
        <row r="15">
          <cell r="A15" t="str">
            <v>Luxembourg</v>
          </cell>
          <cell r="B15">
            <v>42.408286340047837</v>
          </cell>
          <cell r="F15">
            <v>49.622526524881131</v>
          </cell>
          <cell r="G15">
            <v>29.298479129479858</v>
          </cell>
          <cell r="H15">
            <v>39.807674113394867</v>
          </cell>
        </row>
        <row r="16">
          <cell r="A16" t="str">
            <v>Iceland</v>
          </cell>
          <cell r="B16">
            <v>42.19864523458692</v>
          </cell>
          <cell r="F16">
            <v>49.622526524881131</v>
          </cell>
          <cell r="G16">
            <v>29.298479129479858</v>
          </cell>
          <cell r="H16">
            <v>39.807674113394867</v>
          </cell>
        </row>
        <row r="17">
          <cell r="A17" t="str">
            <v>Czech Republic</v>
          </cell>
          <cell r="B17">
            <v>41.258683642821062</v>
          </cell>
          <cell r="F17">
            <v>49.622526524881131</v>
          </cell>
          <cell r="G17">
            <v>29.298479129479858</v>
          </cell>
          <cell r="H17">
            <v>39.807674113394867</v>
          </cell>
        </row>
        <row r="18">
          <cell r="A18" t="str">
            <v>Cyprus</v>
          </cell>
          <cell r="B18">
            <v>40.287290271315648</v>
          </cell>
          <cell r="F18">
            <v>49.622526524881131</v>
          </cell>
          <cell r="G18">
            <v>29.298479129479858</v>
          </cell>
          <cell r="H18">
            <v>39.807674113394867</v>
          </cell>
        </row>
        <row r="19">
          <cell r="A19" t="str">
            <v>Estonia</v>
          </cell>
          <cell r="B19">
            <v>40.274578614224424</v>
          </cell>
          <cell r="F19">
            <v>49.622526524881131</v>
          </cell>
          <cell r="G19">
            <v>29.298479129479858</v>
          </cell>
          <cell r="H19">
            <v>39.807674113394867</v>
          </cell>
        </row>
        <row r="20">
          <cell r="A20" t="str">
            <v>Malta</v>
          </cell>
          <cell r="B20">
            <v>39.807674113394867</v>
          </cell>
          <cell r="F20">
            <v>49.622526524881131</v>
          </cell>
          <cell r="G20">
            <v>29.298479129479858</v>
          </cell>
          <cell r="H20">
            <v>39.807674113394867</v>
          </cell>
        </row>
        <row r="21">
          <cell r="A21" t="str">
            <v>Canada</v>
          </cell>
          <cell r="B21">
            <v>39.414087297292646</v>
          </cell>
          <cell r="F21">
            <v>49.622526524881131</v>
          </cell>
          <cell r="G21">
            <v>29.298479129479858</v>
          </cell>
          <cell r="H21">
            <v>39.807674113394867</v>
          </cell>
        </row>
        <row r="22">
          <cell r="A22" t="str">
            <v>Slovenia</v>
          </cell>
          <cell r="B22">
            <v>39.267426761029597</v>
          </cell>
          <cell r="F22">
            <v>49.622526524881131</v>
          </cell>
          <cell r="G22">
            <v>29.298479129479858</v>
          </cell>
          <cell r="H22">
            <v>39.807674113394867</v>
          </cell>
        </row>
        <row r="23">
          <cell r="A23" t="str">
            <v>Slovak Republic</v>
          </cell>
          <cell r="B23">
            <v>38.358140637445167</v>
          </cell>
          <cell r="F23">
            <v>49.622526524881131</v>
          </cell>
          <cell r="G23">
            <v>29.298479129479858</v>
          </cell>
          <cell r="H23">
            <v>39.807674113394867</v>
          </cell>
        </row>
        <row r="24">
          <cell r="A24" t="str">
            <v>Spain</v>
          </cell>
          <cell r="B24">
            <v>37.82217308620308</v>
          </cell>
          <cell r="F24">
            <v>49.622526524881131</v>
          </cell>
          <cell r="G24">
            <v>29.298479129479858</v>
          </cell>
          <cell r="H24">
            <v>39.807674113394867</v>
          </cell>
        </row>
        <row r="25">
          <cell r="A25" t="str">
            <v>Israel</v>
          </cell>
          <cell r="B25">
            <v>36.903423048292339</v>
          </cell>
          <cell r="F25">
            <v>49.622526524881131</v>
          </cell>
          <cell r="G25">
            <v>29.298479129479858</v>
          </cell>
          <cell r="H25">
            <v>39.807674113394867</v>
          </cell>
        </row>
        <row r="26">
          <cell r="A26" t="str">
            <v>United Kingdom</v>
          </cell>
          <cell r="B26">
            <v>36.707639666322983</v>
          </cell>
          <cell r="F26">
            <v>49.622526524881131</v>
          </cell>
          <cell r="G26">
            <v>29.298479129479858</v>
          </cell>
          <cell r="H26">
            <v>39.807674113394867</v>
          </cell>
        </row>
        <row r="27">
          <cell r="A27" t="str">
            <v>Latvia</v>
          </cell>
          <cell r="B27">
            <v>36.617837973518441</v>
          </cell>
          <cell r="F27">
            <v>49.622526524881131</v>
          </cell>
          <cell r="G27">
            <v>29.298479129479858</v>
          </cell>
          <cell r="H27">
            <v>39.807674113394867</v>
          </cell>
        </row>
        <row r="28">
          <cell r="A28" t="str">
            <v>Australia</v>
          </cell>
          <cell r="B28">
            <v>35.057999987481601</v>
          </cell>
          <cell r="F28">
            <v>49.622526524881131</v>
          </cell>
          <cell r="G28">
            <v>29.298479129479858</v>
          </cell>
          <cell r="H28">
            <v>39.807674113394867</v>
          </cell>
        </row>
        <row r="29">
          <cell r="A29" t="str">
            <v>Lithuania</v>
          </cell>
          <cell r="B29">
            <v>34.34977137411056</v>
          </cell>
          <cell r="F29">
            <v>49.622526524881131</v>
          </cell>
          <cell r="G29">
            <v>29.298479129479858</v>
          </cell>
          <cell r="H29">
            <v>39.807674113394867</v>
          </cell>
        </row>
        <row r="30">
          <cell r="A30" t="str">
            <v>New Zealand</v>
          </cell>
          <cell r="B30">
            <v>34.05691821656319</v>
          </cell>
          <cell r="F30">
            <v>49.622526524881131</v>
          </cell>
          <cell r="G30">
            <v>29.298479129479858</v>
          </cell>
          <cell r="H30">
            <v>39.807674113394867</v>
          </cell>
        </row>
        <row r="31">
          <cell r="A31" t="str">
            <v>Switzerland</v>
          </cell>
          <cell r="B31">
            <v>33.525556152548859</v>
          </cell>
          <cell r="F31">
            <v>49.622526524881131</v>
          </cell>
          <cell r="G31">
            <v>29.298479129479858</v>
          </cell>
          <cell r="H31">
            <v>39.807674113394867</v>
          </cell>
        </row>
        <row r="32">
          <cell r="A32" t="str">
            <v>Japan</v>
          </cell>
          <cell r="B32">
            <v>33.186712289115249</v>
          </cell>
          <cell r="F32">
            <v>49.622526524881131</v>
          </cell>
          <cell r="G32">
            <v>29.298479129479858</v>
          </cell>
          <cell r="H32">
            <v>39.807674113394867</v>
          </cell>
        </row>
        <row r="33">
          <cell r="A33" t="str">
            <v>United States</v>
          </cell>
          <cell r="B33">
            <v>31.744332093461018</v>
          </cell>
          <cell r="F33">
            <v>49.622526524881131</v>
          </cell>
          <cell r="G33">
            <v>29.298479129479858</v>
          </cell>
          <cell r="H33">
            <v>39.807674113394867</v>
          </cell>
        </row>
        <row r="34">
          <cell r="A34" t="str">
            <v>Ireland</v>
          </cell>
          <cell r="B34">
            <v>25.403226372774917</v>
          </cell>
          <cell r="F34">
            <v>49.622526524881131</v>
          </cell>
          <cell r="G34">
            <v>29.298479129479858</v>
          </cell>
          <cell r="H34">
            <v>39.807674113394867</v>
          </cell>
        </row>
        <row r="35">
          <cell r="A35" t="str">
            <v>Korea</v>
          </cell>
          <cell r="B35">
            <v>23.023006486581881</v>
          </cell>
          <cell r="F35">
            <v>49.622526524881131</v>
          </cell>
          <cell r="G35">
            <v>29.298479129479858</v>
          </cell>
          <cell r="H35">
            <v>39.807674113394867</v>
          </cell>
        </row>
        <row r="36">
          <cell r="A36" t="str">
            <v>Hong Kong SAR</v>
          </cell>
          <cell r="B36">
            <v>21.855500268886942</v>
          </cell>
          <cell r="F36">
            <v>49.622526524881131</v>
          </cell>
          <cell r="G36">
            <v>29.298479129479858</v>
          </cell>
          <cell r="H36">
            <v>39.807674113394867</v>
          </cell>
        </row>
        <row r="37">
          <cell r="A37" t="str">
            <v>Singapore</v>
          </cell>
          <cell r="B37">
            <v>20.781768053274373</v>
          </cell>
          <cell r="F37">
            <v>49.622526524881131</v>
          </cell>
          <cell r="G37">
            <v>29.298479129479858</v>
          </cell>
          <cell r="H37">
            <v>39.807674113394867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B6F04-086D-4BE1-BB4D-815022E4D4E0}">
  <sheetPr>
    <tabColor rgb="FF92D050"/>
  </sheetPr>
  <dimension ref="A1:K31"/>
  <sheetViews>
    <sheetView zoomScaleNormal="100" workbookViewId="0">
      <selection activeCell="A30" sqref="A30"/>
    </sheetView>
  </sheetViews>
  <sheetFormatPr defaultColWidth="8" defaultRowHeight="11.25" x14ac:dyDescent="0.2"/>
  <cols>
    <col min="1" max="1" width="18.875" style="8" customWidth="1"/>
    <col min="2" max="2" width="11.625" style="8" customWidth="1"/>
    <col min="3" max="3" width="16.125" style="8" bestFit="1" customWidth="1"/>
    <col min="4" max="4" width="15.375" style="8" bestFit="1" customWidth="1"/>
    <col min="5" max="5" width="4.125" style="8" customWidth="1"/>
    <col min="6" max="6" width="16.625" style="8" customWidth="1"/>
    <col min="7" max="16384" width="8" style="8"/>
  </cols>
  <sheetData>
    <row r="1" spans="1:11" s="17" customFormat="1" ht="12.75" x14ac:dyDescent="0.2"/>
    <row r="2" spans="1:11" s="9" customFormat="1" ht="12.75" customHeight="1" x14ac:dyDescent="0.2">
      <c r="A2" s="37"/>
      <c r="B2" s="37"/>
      <c r="C2" s="37"/>
      <c r="D2" s="37"/>
      <c r="E2" s="37"/>
      <c r="F2" s="37"/>
      <c r="G2" s="37"/>
      <c r="H2" s="37"/>
      <c r="I2" s="37"/>
      <c r="J2" s="37"/>
      <c r="K2" s="37"/>
    </row>
    <row r="3" spans="1:11" s="9" customFormat="1" ht="12.75" x14ac:dyDescent="0.2">
      <c r="A3" s="16"/>
      <c r="B3" s="16"/>
      <c r="C3" s="16"/>
      <c r="D3" s="16"/>
      <c r="E3" s="16"/>
      <c r="F3" s="16"/>
      <c r="G3" s="16"/>
      <c r="H3" s="15"/>
      <c r="I3" s="15"/>
      <c r="J3" s="15"/>
      <c r="K3" s="15"/>
    </row>
    <row r="4" spans="1:11" s="9" customFormat="1" ht="12.75" customHeight="1" x14ac:dyDescent="0.2"/>
    <row r="5" spans="1:11" s="9" customFormat="1" ht="12.75" customHeight="1" x14ac:dyDescent="0.2"/>
    <row r="6" spans="1:11" s="9" customFormat="1" ht="12.75" customHeight="1" x14ac:dyDescent="0.2">
      <c r="F6" s="13"/>
    </row>
    <row r="7" spans="1:11" s="9" customFormat="1" ht="12.75" customHeight="1" x14ac:dyDescent="0.2">
      <c r="F7" s="13"/>
    </row>
    <row r="8" spans="1:11" s="9" customFormat="1" ht="12.75" customHeight="1" x14ac:dyDescent="0.2">
      <c r="F8" s="13"/>
    </row>
    <row r="9" spans="1:11" s="9" customFormat="1" ht="12.75" customHeight="1" x14ac:dyDescent="0.2">
      <c r="F9" s="13"/>
    </row>
    <row r="10" spans="1:11" s="9" customFormat="1" ht="12.75" customHeight="1" x14ac:dyDescent="0.2">
      <c r="F10" s="13"/>
    </row>
    <row r="11" spans="1:11" s="9" customFormat="1" ht="12.75" customHeight="1" x14ac:dyDescent="0.2">
      <c r="F11" s="13"/>
    </row>
    <row r="12" spans="1:11" s="9" customFormat="1" ht="12.75" customHeight="1" x14ac:dyDescent="0.2">
      <c r="F12" s="13"/>
    </row>
    <row r="13" spans="1:11" s="9" customFormat="1" ht="12.75" customHeight="1" x14ac:dyDescent="0.2">
      <c r="F13" s="13"/>
    </row>
    <row r="14" spans="1:11" s="9" customFormat="1" ht="12.75" customHeight="1" x14ac:dyDescent="0.2">
      <c r="F14" s="13"/>
    </row>
    <row r="15" spans="1:11" s="9" customFormat="1" ht="12.75" customHeight="1" x14ac:dyDescent="0.2">
      <c r="F15" s="13"/>
    </row>
    <row r="16" spans="1:11" s="9" customFormat="1" ht="12.75" customHeight="1" x14ac:dyDescent="0.2">
      <c r="F16" s="13"/>
    </row>
    <row r="17" spans="1:11" s="9" customFormat="1" ht="12.75" customHeight="1" x14ac:dyDescent="0.2">
      <c r="F17" s="13"/>
    </row>
    <row r="18" spans="1:11" s="9" customFormat="1" ht="12.75" customHeight="1" x14ac:dyDescent="0.2">
      <c r="F18" s="13"/>
    </row>
    <row r="19" spans="1:11" s="9" customFormat="1" ht="12.75" customHeight="1" x14ac:dyDescent="0.2">
      <c r="F19" s="13"/>
    </row>
    <row r="20" spans="1:11" s="9" customFormat="1" ht="12.75" customHeight="1" x14ac:dyDescent="0.2">
      <c r="F20" s="13"/>
    </row>
    <row r="21" spans="1:11" s="9" customFormat="1" ht="12.75" customHeight="1" x14ac:dyDescent="0.2">
      <c r="F21" s="13"/>
    </row>
    <row r="22" spans="1:11" s="9" customFormat="1" ht="12.75" customHeight="1" x14ac:dyDescent="0.2">
      <c r="F22" s="14"/>
    </row>
    <row r="23" spans="1:11" s="9" customFormat="1" ht="12.75" customHeight="1" x14ac:dyDescent="0.2">
      <c r="F23" s="13"/>
    </row>
    <row r="24" spans="1:11" s="9" customFormat="1" ht="12.75" x14ac:dyDescent="0.2"/>
    <row r="25" spans="1:11" s="9" customFormat="1" ht="12.75" x14ac:dyDescent="0.2"/>
    <row r="26" spans="1:11" s="9" customFormat="1" ht="12.75" x14ac:dyDescent="0.2"/>
    <row r="27" spans="1:11" s="9" customFormat="1" ht="12.75" x14ac:dyDescent="0.2">
      <c r="A27" s="12"/>
      <c r="B27" s="12"/>
      <c r="C27" s="12"/>
      <c r="D27" s="12"/>
      <c r="E27" s="12"/>
      <c r="F27" s="11"/>
      <c r="G27" s="10"/>
      <c r="H27" s="10"/>
      <c r="I27" s="10"/>
      <c r="J27" s="10"/>
      <c r="K27" s="10"/>
    </row>
    <row r="31" spans="1:11" ht="20.100000000000001" customHeight="1" x14ac:dyDescent="0.2"/>
  </sheetData>
  <mergeCells count="1">
    <mergeCell ref="A2:K2"/>
  </mergeCells>
  <pageMargins left="0.75" right="0.75" top="1" bottom="1" header="0.5" footer="0.5"/>
  <pageSetup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95FE3-51AB-4F9F-87F2-EBA081DAB154}">
  <sheetPr>
    <tabColor rgb="FF92D050"/>
  </sheetPr>
  <dimension ref="A1"/>
  <sheetViews>
    <sheetView showGridLines="0" workbookViewId="0">
      <selection activeCell="F36" sqref="F36"/>
    </sheetView>
  </sheetViews>
  <sheetFormatPr defaultRowHeight="15.7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D70EB0-3816-4CF5-BC02-FABEFC359B03}">
  <sheetPr>
    <tabColor rgb="FF92D050"/>
  </sheetPr>
  <dimension ref="A1"/>
  <sheetViews>
    <sheetView showGridLines="0" workbookViewId="0">
      <selection activeCell="N17" sqref="N17"/>
    </sheetView>
  </sheetViews>
  <sheetFormatPr defaultRowHeight="15.7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B83543-6AE0-4D48-82EF-CC7F600BCB9B}">
  <sheetPr>
    <tabColor rgb="FF92D050"/>
  </sheetPr>
  <dimension ref="A1"/>
  <sheetViews>
    <sheetView showGridLines="0" workbookViewId="0">
      <selection activeCell="O21" sqref="O21"/>
    </sheetView>
  </sheetViews>
  <sheetFormatPr defaultRowHeight="15.7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N244"/>
  <sheetViews>
    <sheetView zoomScale="62" zoomScaleNormal="62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BN243"/>
    </sheetView>
  </sheetViews>
  <sheetFormatPr defaultColWidth="11.25" defaultRowHeight="15.75" x14ac:dyDescent="0.25"/>
  <cols>
    <col min="1" max="2" width="8.5" customWidth="1"/>
    <col min="3" max="3" width="13.25" bestFit="1" customWidth="1"/>
    <col min="4" max="4" width="21" customWidth="1"/>
    <col min="5" max="5" width="15.25" bestFit="1" customWidth="1"/>
    <col min="6" max="7" width="12.25" bestFit="1" customWidth="1"/>
    <col min="8" max="8" width="22" bestFit="1" customWidth="1"/>
    <col min="9" max="9" width="19.75" bestFit="1" customWidth="1"/>
    <col min="13" max="13" width="15.75" bestFit="1" customWidth="1"/>
    <col min="14" max="14" width="12.25" bestFit="1" customWidth="1"/>
    <col min="15" max="15" width="17" bestFit="1" customWidth="1"/>
    <col min="16" max="16" width="27.25" customWidth="1"/>
    <col min="17" max="17" width="27" bestFit="1" customWidth="1"/>
    <col min="18" max="18" width="20.75" bestFit="1" customWidth="1"/>
    <col min="19" max="19" width="23.25" bestFit="1" customWidth="1"/>
    <col min="20" max="20" width="17.75" bestFit="1" customWidth="1"/>
    <col min="22" max="22" width="11.25" bestFit="1" customWidth="1"/>
    <col min="23" max="23" width="12.25" bestFit="1" customWidth="1"/>
    <col min="24" max="24" width="21.5" customWidth="1"/>
    <col min="25" max="25" width="19.75" bestFit="1" customWidth="1"/>
    <col min="26" max="26" width="28.25" bestFit="1" customWidth="1"/>
    <col min="27" max="27" width="22" bestFit="1" customWidth="1"/>
    <col min="28" max="28" width="24.25" bestFit="1" customWidth="1"/>
    <col min="29" max="29" width="19.25" bestFit="1" customWidth="1"/>
    <col min="30" max="30" width="16.75" bestFit="1" customWidth="1"/>
    <col min="35" max="35" width="22" bestFit="1" customWidth="1"/>
    <col min="37" max="37" width="24.75" bestFit="1" customWidth="1"/>
    <col min="40" max="40" width="42.5" bestFit="1" customWidth="1"/>
    <col min="44" max="44" width="22" customWidth="1"/>
    <col min="45" max="45" width="26.25" bestFit="1" customWidth="1"/>
    <col min="46" max="46" width="27.25" bestFit="1" customWidth="1"/>
    <col min="47" max="47" width="26.75" bestFit="1" customWidth="1"/>
    <col min="50" max="50" width="47.75" bestFit="1" customWidth="1"/>
    <col min="51" max="51" width="29.25" bestFit="1" customWidth="1"/>
    <col min="52" max="52" width="29.25" customWidth="1"/>
    <col min="53" max="53" width="28.75" bestFit="1" customWidth="1"/>
    <col min="54" max="54" width="14.75" bestFit="1" customWidth="1"/>
    <col min="59" max="59" width="28.25" customWidth="1"/>
    <col min="60" max="60" width="10.75" bestFit="1" customWidth="1"/>
    <col min="61" max="61" width="10.75" customWidth="1"/>
    <col min="62" max="62" width="14" bestFit="1" customWidth="1"/>
    <col min="63" max="64" width="14" customWidth="1"/>
    <col min="65" max="65" width="16.5" customWidth="1"/>
    <col min="66" max="66" width="18.5" customWidth="1"/>
  </cols>
  <sheetData>
    <row r="1" spans="1:66" x14ac:dyDescent="0.25">
      <c r="D1" s="1" t="s">
        <v>1</v>
      </c>
      <c r="P1" s="1" t="s">
        <v>35</v>
      </c>
      <c r="X1" s="1" t="s">
        <v>15</v>
      </c>
      <c r="AN1" s="1" t="s">
        <v>31</v>
      </c>
      <c r="AR1" s="1" t="s">
        <v>25</v>
      </c>
      <c r="AX1" s="1" t="s">
        <v>34</v>
      </c>
      <c r="BG1" s="1" t="s">
        <v>8</v>
      </c>
    </row>
    <row r="2" spans="1:66" x14ac:dyDescent="0.25">
      <c r="A2" t="s">
        <v>0</v>
      </c>
      <c r="B2" t="s">
        <v>13</v>
      </c>
      <c r="C2" t="s">
        <v>6</v>
      </c>
      <c r="D2" t="s">
        <v>46</v>
      </c>
      <c r="E2" t="s">
        <v>3</v>
      </c>
      <c r="F2" t="s">
        <v>4</v>
      </c>
      <c r="G2" t="s">
        <v>5</v>
      </c>
      <c r="H2" t="s">
        <v>14</v>
      </c>
      <c r="I2" t="s">
        <v>30</v>
      </c>
      <c r="M2" t="s">
        <v>41</v>
      </c>
      <c r="N2" t="s">
        <v>42</v>
      </c>
      <c r="O2" t="s">
        <v>43</v>
      </c>
      <c r="P2" t="s">
        <v>36</v>
      </c>
      <c r="Q2" t="s">
        <v>37</v>
      </c>
      <c r="R2" t="s">
        <v>38</v>
      </c>
      <c r="S2" t="s">
        <v>39</v>
      </c>
      <c r="T2" t="s">
        <v>40</v>
      </c>
      <c r="V2" s="1" t="s">
        <v>2</v>
      </c>
      <c r="W2" t="s">
        <v>16</v>
      </c>
      <c r="X2" t="s">
        <v>17</v>
      </c>
      <c r="Y2" t="s">
        <v>18</v>
      </c>
      <c r="Z2" t="s">
        <v>19</v>
      </c>
      <c r="AA2" t="s">
        <v>20</v>
      </c>
      <c r="AB2" t="s">
        <v>21</v>
      </c>
      <c r="AC2" t="s">
        <v>22</v>
      </c>
      <c r="AD2" t="s">
        <v>32</v>
      </c>
      <c r="AI2" t="s">
        <v>44</v>
      </c>
      <c r="AK2" t="s">
        <v>45</v>
      </c>
      <c r="AN2" t="s">
        <v>33</v>
      </c>
      <c r="AR2" t="s">
        <v>26</v>
      </c>
      <c r="AS2" t="s">
        <v>27</v>
      </c>
      <c r="AT2" t="s">
        <v>28</v>
      </c>
      <c r="AU2" t="s">
        <v>29</v>
      </c>
      <c r="AX2" t="s">
        <v>47</v>
      </c>
      <c r="AY2" t="s">
        <v>23</v>
      </c>
      <c r="BA2" t="s">
        <v>48</v>
      </c>
      <c r="BB2" t="s">
        <v>24</v>
      </c>
      <c r="BG2" t="s">
        <v>12</v>
      </c>
      <c r="BH2" t="s">
        <v>7</v>
      </c>
      <c r="BI2" t="s">
        <v>50</v>
      </c>
      <c r="BJ2" t="s">
        <v>11</v>
      </c>
      <c r="BK2" t="s">
        <v>49</v>
      </c>
      <c r="BM2" t="s">
        <v>9</v>
      </c>
      <c r="BN2" t="s">
        <v>10</v>
      </c>
    </row>
    <row r="3" spans="1:66" x14ac:dyDescent="0.25">
      <c r="A3">
        <v>2017</v>
      </c>
      <c r="B3" s="40">
        <v>8</v>
      </c>
      <c r="C3" s="41">
        <v>18.080000000000002</v>
      </c>
      <c r="D3" s="41">
        <v>8.9060000000000006</v>
      </c>
      <c r="E3" s="41">
        <v>4.086666666666666</v>
      </c>
      <c r="F3" s="41">
        <v>14.52</v>
      </c>
      <c r="G3" s="41">
        <v>10.196666666666667</v>
      </c>
      <c r="H3" s="41">
        <v>100</v>
      </c>
      <c r="I3" s="41">
        <v>0</v>
      </c>
      <c r="J3" s="41"/>
      <c r="K3" s="41"/>
      <c r="L3" s="41"/>
      <c r="M3" s="41">
        <v>0</v>
      </c>
      <c r="N3" s="41">
        <v>8</v>
      </c>
      <c r="O3" s="42">
        <v>0.18000000000000002</v>
      </c>
      <c r="P3" s="42">
        <f t="shared" ref="P3:S3" si="0">P4</f>
        <v>8.6533333333333337E-2</v>
      </c>
      <c r="Q3" s="42">
        <f t="shared" si="0"/>
        <v>4.0466666666666658E-2</v>
      </c>
      <c r="R3" s="42">
        <f t="shared" si="0"/>
        <v>0.14686666666666667</v>
      </c>
      <c r="S3" s="42">
        <f t="shared" si="0"/>
        <v>0.10096666666666666</v>
      </c>
      <c r="T3" s="41">
        <v>100</v>
      </c>
      <c r="U3" s="42"/>
      <c r="V3" s="41">
        <v>2.0099999999999998</v>
      </c>
      <c r="W3" s="41">
        <v>8</v>
      </c>
      <c r="X3" s="41">
        <v>0.18000000000000002</v>
      </c>
      <c r="Y3" s="41">
        <v>8.5799999999999987E-2</v>
      </c>
      <c r="Z3" s="41">
        <v>2.8955555555555554E-2</v>
      </c>
      <c r="AA3" s="41">
        <v>0.1449</v>
      </c>
      <c r="AB3" s="41">
        <v>0.10686666666666667</v>
      </c>
      <c r="AC3" s="41">
        <v>100</v>
      </c>
      <c r="AD3" s="41">
        <v>0</v>
      </c>
      <c r="AE3" s="41"/>
      <c r="AF3" s="41"/>
      <c r="AG3" s="41"/>
      <c r="AH3" s="41"/>
      <c r="AI3" s="41">
        <v>17.86</v>
      </c>
      <c r="AJ3" s="41"/>
      <c r="AK3" s="41">
        <f>AI3</f>
        <v>17.86</v>
      </c>
      <c r="AL3" s="41"/>
      <c r="AM3" s="41"/>
      <c r="AN3" s="41">
        <v>7.4883333333333333</v>
      </c>
      <c r="AO3" s="41"/>
      <c r="AP3" s="41"/>
      <c r="AQ3" s="41"/>
      <c r="AR3" s="41">
        <v>8</v>
      </c>
      <c r="AS3" s="41">
        <v>18</v>
      </c>
      <c r="AT3" s="41">
        <v>8.59</v>
      </c>
      <c r="AU3" s="41">
        <v>100</v>
      </c>
      <c r="AV3" s="41"/>
      <c r="AW3" s="40">
        <v>0.08</v>
      </c>
      <c r="AX3" s="41">
        <f>100*AW3</f>
        <v>8</v>
      </c>
      <c r="AY3" s="41">
        <v>8.9060000000000006</v>
      </c>
      <c r="AZ3" s="41">
        <f>AY3/D3</f>
        <v>1</v>
      </c>
      <c r="BA3" s="41">
        <v>100</v>
      </c>
      <c r="BB3" s="41">
        <v>1</v>
      </c>
      <c r="BC3" s="41"/>
      <c r="BD3" s="41"/>
      <c r="BE3" s="41"/>
      <c r="BF3" s="41">
        <v>0.115</v>
      </c>
      <c r="BG3" s="41">
        <f>100*(BF3-BF$3)</f>
        <v>0</v>
      </c>
      <c r="BH3" s="41">
        <v>8</v>
      </c>
      <c r="BI3" s="41">
        <v>8</v>
      </c>
      <c r="BJ3" s="41">
        <v>100</v>
      </c>
      <c r="BK3" s="41">
        <v>100</v>
      </c>
      <c r="BL3" s="41"/>
      <c r="BM3" s="41">
        <v>18</v>
      </c>
      <c r="BN3" s="41">
        <v>8.9060000000000006</v>
      </c>
    </row>
    <row r="4" spans="1:66" x14ac:dyDescent="0.25">
      <c r="A4">
        <v>2018</v>
      </c>
      <c r="B4" s="40">
        <v>8</v>
      </c>
      <c r="C4" s="41">
        <v>18.080000000000002</v>
      </c>
      <c r="D4" s="41">
        <v>9.0259999999999998</v>
      </c>
      <c r="E4" s="41">
        <v>4.086666666666666</v>
      </c>
      <c r="F4" s="41">
        <v>14.52</v>
      </c>
      <c r="G4" s="41">
        <v>10.196666666666667</v>
      </c>
      <c r="H4" s="41">
        <v>100.83237346686305</v>
      </c>
      <c r="I4" s="41">
        <v>-0.94666666666798349</v>
      </c>
      <c r="J4" s="41"/>
      <c r="K4" s="41"/>
      <c r="L4" s="41"/>
      <c r="M4" s="41">
        <v>0</v>
      </c>
      <c r="N4" s="41">
        <v>8</v>
      </c>
      <c r="O4" s="41">
        <v>0.18000000000000002</v>
      </c>
      <c r="P4" s="41">
        <v>8.6533333333333337E-2</v>
      </c>
      <c r="Q4" s="41">
        <v>4.0466666666666658E-2</v>
      </c>
      <c r="R4" s="41">
        <v>0.14686666666666667</v>
      </c>
      <c r="S4" s="41">
        <v>0.10096666666666666</v>
      </c>
      <c r="T4" s="41">
        <v>100.91778447476102</v>
      </c>
      <c r="U4" s="42"/>
      <c r="V4" s="41">
        <v>2.0099999999999998</v>
      </c>
      <c r="W4" s="41">
        <v>7.950075</v>
      </c>
      <c r="X4" s="41">
        <v>0.18263333333333334</v>
      </c>
      <c r="Y4" s="41">
        <v>8.776666666666666E-2</v>
      </c>
      <c r="Z4" s="41">
        <v>2.3477777777777778E-2</v>
      </c>
      <c r="AA4" s="41">
        <v>0.14449999999999999</v>
      </c>
      <c r="AB4" s="41">
        <v>0.10823333333333333</v>
      </c>
      <c r="AC4" s="41">
        <v>100.41951783684655</v>
      </c>
      <c r="AD4" s="41">
        <v>12.786666666666502</v>
      </c>
      <c r="AE4" s="41"/>
      <c r="AF4" s="41"/>
      <c r="AG4" s="41"/>
      <c r="AH4" s="41"/>
      <c r="AI4" s="41">
        <v>17.106666666666669</v>
      </c>
      <c r="AJ4" s="41"/>
      <c r="AK4" s="41">
        <v>21.106666666666666</v>
      </c>
      <c r="AL4" s="41"/>
      <c r="AM4" s="41"/>
      <c r="AN4" s="41">
        <v>7.7368518518518519</v>
      </c>
      <c r="AO4" s="41"/>
      <c r="AP4" s="41"/>
      <c r="AQ4" s="41"/>
      <c r="AR4" s="41">
        <v>8</v>
      </c>
      <c r="AS4" s="41">
        <v>17.986666666666665</v>
      </c>
      <c r="AT4" s="41">
        <v>8.6999999999999993</v>
      </c>
      <c r="AU4" s="41">
        <v>100.74757404038616</v>
      </c>
      <c r="AV4" s="41"/>
      <c r="AW4" s="40">
        <v>0.08</v>
      </c>
      <c r="AX4" s="41">
        <f t="shared" ref="AX4:AX67" si="1">100*AW4</f>
        <v>8</v>
      </c>
      <c r="AY4" s="41">
        <v>8.9574023999999994</v>
      </c>
      <c r="AZ4" s="41">
        <f>D4*BB4</f>
        <v>8.9574023999999994</v>
      </c>
      <c r="BA4" s="41">
        <v>100.76405725368485</v>
      </c>
      <c r="BB4" s="41">
        <v>0.99239999999999995</v>
      </c>
      <c r="BC4" s="41"/>
      <c r="BD4" s="41"/>
      <c r="BE4" s="41"/>
      <c r="BF4" s="41">
        <v>0.1144</v>
      </c>
      <c r="BG4" s="41">
        <f t="shared" ref="BG4:BG67" si="2">100*(BF4-BF$3)</f>
        <v>-6.0000000000000331E-2</v>
      </c>
      <c r="BH4" s="41">
        <v>8</v>
      </c>
      <c r="BI4" s="41">
        <v>8</v>
      </c>
      <c r="BJ4" s="41">
        <v>101.27619192734076</v>
      </c>
      <c r="BK4" s="41">
        <v>100.95574946229434</v>
      </c>
      <c r="BL4" s="41"/>
      <c r="BM4" s="41">
        <v>18.310000000000002</v>
      </c>
      <c r="BN4" s="41">
        <v>9.0366666666666653</v>
      </c>
    </row>
    <row r="5" spans="1:66" x14ac:dyDescent="0.25">
      <c r="A5">
        <v>2019</v>
      </c>
      <c r="B5" s="40">
        <v>9</v>
      </c>
      <c r="C5" s="41">
        <v>18.336000000000002</v>
      </c>
      <c r="D5" s="41">
        <v>9.1659999999999986</v>
      </c>
      <c r="E5" s="41">
        <v>4.4399999999999995</v>
      </c>
      <c r="F5" s="41">
        <v>14.530000000000001</v>
      </c>
      <c r="G5" s="41">
        <v>10.25</v>
      </c>
      <c r="H5" s="41">
        <v>101.52817578686323</v>
      </c>
      <c r="I5" s="41">
        <v>-2.2166666666678658</v>
      </c>
      <c r="J5" s="41"/>
      <c r="K5" s="41"/>
      <c r="L5" s="41"/>
      <c r="M5" s="41">
        <v>6.7000000000000393E-2</v>
      </c>
      <c r="N5" s="41">
        <v>8.3948911111111109</v>
      </c>
      <c r="O5" s="41">
        <v>0.18136666666666668</v>
      </c>
      <c r="P5" s="41">
        <v>8.7866666666666662E-2</v>
      </c>
      <c r="Q5" s="41">
        <v>4.2211111111111109E-2</v>
      </c>
      <c r="R5" s="41">
        <v>0.1477333333333333</v>
      </c>
      <c r="S5" s="41">
        <v>0.10093333333333333</v>
      </c>
      <c r="T5" s="41">
        <v>101.79040879491801</v>
      </c>
      <c r="U5" s="42"/>
      <c r="V5" s="41">
        <v>2.0099999999999998</v>
      </c>
      <c r="W5" s="41">
        <v>8</v>
      </c>
      <c r="X5" s="41">
        <v>0.18430000000000002</v>
      </c>
      <c r="Y5" s="41">
        <v>8.9266666666666661E-2</v>
      </c>
      <c r="Z5" s="41">
        <v>2.4555555555555553E-2</v>
      </c>
      <c r="AA5" s="41">
        <v>0.14466666666666669</v>
      </c>
      <c r="AB5" s="41">
        <v>0.10796666666666667</v>
      </c>
      <c r="AC5" s="41">
        <v>100.98507175252719</v>
      </c>
      <c r="AD5" s="41">
        <v>14.900833333333363</v>
      </c>
      <c r="AE5" s="41"/>
      <c r="AF5" s="41"/>
      <c r="AG5" s="41"/>
      <c r="AH5" s="41"/>
      <c r="AI5" s="41">
        <v>17.440000000000001</v>
      </c>
      <c r="AJ5" s="41"/>
      <c r="AK5" s="41">
        <v>20.75333333333333</v>
      </c>
      <c r="AL5" s="41"/>
      <c r="AM5" s="41"/>
      <c r="AN5" s="41">
        <v>7.934814814814815</v>
      </c>
      <c r="AO5" s="41"/>
      <c r="AP5" s="41"/>
      <c r="AQ5" s="41"/>
      <c r="AR5" s="41">
        <v>9</v>
      </c>
      <c r="AS5" s="41">
        <v>18.128</v>
      </c>
      <c r="AT5" s="41">
        <v>8.870000000000001</v>
      </c>
      <c r="AU5" s="41">
        <v>101.33946265075349</v>
      </c>
      <c r="AV5" s="41"/>
      <c r="AW5" s="40">
        <v>8.4832179999999993E-2</v>
      </c>
      <c r="AX5" s="41">
        <f t="shared" si="1"/>
        <v>8.483217999999999</v>
      </c>
      <c r="AY5" s="41">
        <v>9.0248435999999987</v>
      </c>
      <c r="AZ5" s="41">
        <f t="shared" ref="AZ5:AZ68" si="3">D5*BB5</f>
        <v>9.0248435999999987</v>
      </c>
      <c r="BA5" s="41">
        <v>101.46866362876658</v>
      </c>
      <c r="BB5" s="41">
        <v>0.98460000000000003</v>
      </c>
      <c r="BC5" s="41"/>
      <c r="BD5" s="41"/>
      <c r="BE5" s="41"/>
      <c r="BF5" s="41">
        <v>0.1139</v>
      </c>
      <c r="BG5" s="41">
        <f t="shared" si="2"/>
        <v>-0.11000000000000038</v>
      </c>
      <c r="BH5" s="41">
        <v>8.4800000000000022</v>
      </c>
      <c r="BI5" s="40">
        <v>8.3233333333333324</v>
      </c>
      <c r="BJ5" s="41">
        <v>101.5560154680972</v>
      </c>
      <c r="BK5" s="41">
        <v>101.69584102845886</v>
      </c>
      <c r="BL5" s="41"/>
      <c r="BM5" s="41">
        <v>18.563333333333333</v>
      </c>
      <c r="BN5" s="41">
        <v>9.2299999999999986</v>
      </c>
    </row>
    <row r="6" spans="1:66" x14ac:dyDescent="0.25">
      <c r="A6">
        <v>2020</v>
      </c>
      <c r="B6" s="40">
        <v>9.0380000000000003</v>
      </c>
      <c r="C6" s="41">
        <v>18.451999999999998</v>
      </c>
      <c r="D6" s="41">
        <v>9.3079999999999998</v>
      </c>
      <c r="E6" s="41">
        <v>4.7633333333333336</v>
      </c>
      <c r="F6" s="41">
        <v>14.540000000000001</v>
      </c>
      <c r="G6" s="41">
        <v>10.213333333333335</v>
      </c>
      <c r="H6" s="41">
        <v>102.14556564594974</v>
      </c>
      <c r="I6" s="41">
        <v>-3.7146666666654227</v>
      </c>
      <c r="J6" s="41"/>
      <c r="K6" s="41"/>
      <c r="L6" s="41"/>
      <c r="M6" s="41">
        <v>0.15000000000000013</v>
      </c>
      <c r="N6" s="41">
        <v>8.5128902222222216</v>
      </c>
      <c r="O6" s="41">
        <v>0.18256666666666665</v>
      </c>
      <c r="P6" s="41">
        <v>8.9099999999999999E-2</v>
      </c>
      <c r="Q6" s="41">
        <v>4.2666666666666665E-2</v>
      </c>
      <c r="R6" s="41">
        <v>0.14860000000000001</v>
      </c>
      <c r="S6" s="41">
        <v>0.10116666666666667</v>
      </c>
      <c r="T6" s="41">
        <v>102.52133681985953</v>
      </c>
      <c r="U6" s="42"/>
      <c r="V6" s="41">
        <v>2.0099999999999998</v>
      </c>
      <c r="W6" s="41">
        <v>7.2361000000000004</v>
      </c>
      <c r="X6" s="41">
        <v>0.18590000000000004</v>
      </c>
      <c r="Y6" s="41">
        <v>9.0766666666666662E-2</v>
      </c>
      <c r="Z6" s="41">
        <v>2.2888888888888889E-2</v>
      </c>
      <c r="AA6" s="41">
        <v>0.14443333333333333</v>
      </c>
      <c r="AB6" s="41">
        <v>0.10929999999999999</v>
      </c>
      <c r="AC6" s="41">
        <v>101.0799664349865</v>
      </c>
      <c r="AD6" s="41">
        <v>16.727333333332872</v>
      </c>
      <c r="AE6" s="41"/>
      <c r="AF6" s="41"/>
      <c r="AG6" s="41"/>
      <c r="AH6" s="41"/>
      <c r="AI6" s="41">
        <v>16.966666666666665</v>
      </c>
      <c r="AJ6" s="41"/>
      <c r="AK6" s="41">
        <v>20.573333333333331</v>
      </c>
      <c r="AL6" s="41"/>
      <c r="AM6" s="41"/>
      <c r="AN6" s="41">
        <v>8.0418518518518507</v>
      </c>
      <c r="AO6" s="41"/>
      <c r="AP6" s="41"/>
      <c r="AQ6" s="41"/>
      <c r="AR6" s="41">
        <v>9.3609333333333336</v>
      </c>
      <c r="AS6" s="41">
        <v>18.272000000000002</v>
      </c>
      <c r="AT6" s="41">
        <v>9</v>
      </c>
      <c r="AU6" s="41">
        <v>102.05639648708738</v>
      </c>
      <c r="AV6" s="41"/>
      <c r="AW6" s="40">
        <v>8.6459119000000001E-2</v>
      </c>
      <c r="AX6" s="41">
        <f t="shared" si="1"/>
        <v>8.6459118999999998</v>
      </c>
      <c r="AY6" s="41">
        <v>9.0939160000000001</v>
      </c>
      <c r="AZ6" s="41">
        <f t="shared" si="3"/>
        <v>9.0939160000000001</v>
      </c>
      <c r="BA6" s="41">
        <v>102.08615315025293</v>
      </c>
      <c r="BB6" s="41">
        <v>0.97699999999999998</v>
      </c>
      <c r="BC6" s="41"/>
      <c r="BD6" s="41"/>
      <c r="BE6" s="41"/>
      <c r="BF6" s="41">
        <v>0.1133</v>
      </c>
      <c r="BG6" s="41">
        <f t="shared" si="2"/>
        <v>-0.17000000000000071</v>
      </c>
      <c r="BH6" s="41">
        <v>9.4866666666666664</v>
      </c>
      <c r="BI6" s="41">
        <v>8.5955555555555545</v>
      </c>
      <c r="BJ6" s="41">
        <v>102.2068984239787</v>
      </c>
      <c r="BK6" s="41">
        <v>102.31250885868481</v>
      </c>
      <c r="BL6" s="41"/>
      <c r="BM6" s="41">
        <v>18.79666666666667</v>
      </c>
      <c r="BN6" s="41">
        <v>9.4266666666666659</v>
      </c>
    </row>
    <row r="7" spans="1:66" x14ac:dyDescent="0.25">
      <c r="A7">
        <v>2021</v>
      </c>
      <c r="B7" s="40">
        <v>9.4886666666666653</v>
      </c>
      <c r="C7" s="41">
        <v>18.597999999999999</v>
      </c>
      <c r="D7" s="41">
        <v>9.4479999999999986</v>
      </c>
      <c r="E7" s="41">
        <v>4.8333333333333339</v>
      </c>
      <c r="F7" s="41">
        <v>14.550000000000002</v>
      </c>
      <c r="G7" s="41">
        <v>10.25</v>
      </c>
      <c r="H7" s="41">
        <v>102.77157132626131</v>
      </c>
      <c r="I7" s="41">
        <v>-5.1206666666669953</v>
      </c>
      <c r="J7" s="41"/>
      <c r="K7" s="41"/>
      <c r="L7" s="41"/>
      <c r="M7" s="41">
        <v>0.26700000000000057</v>
      </c>
      <c r="N7" s="41">
        <v>8.7228511111111118</v>
      </c>
      <c r="O7" s="41">
        <v>0.18346666666666667</v>
      </c>
      <c r="P7" s="41">
        <v>9.0233333333333332E-2</v>
      </c>
      <c r="Q7" s="41">
        <v>4.4455555555555561E-2</v>
      </c>
      <c r="R7" s="41">
        <v>0.14976666666666669</v>
      </c>
      <c r="S7" s="41">
        <v>0.10076666666666667</v>
      </c>
      <c r="T7" s="41">
        <v>103.12552262569632</v>
      </c>
      <c r="U7" s="42"/>
      <c r="V7" s="41">
        <v>2.0270999999999999</v>
      </c>
      <c r="W7" s="41">
        <v>7.1809000000000003</v>
      </c>
      <c r="X7" s="41">
        <v>0.18703333333333336</v>
      </c>
      <c r="Y7" s="41">
        <v>9.2000000000000012E-2</v>
      </c>
      <c r="Z7" s="41">
        <v>2.6244444444444445E-2</v>
      </c>
      <c r="AA7" s="41">
        <v>0.14436666666666667</v>
      </c>
      <c r="AB7" s="41">
        <v>0.11033333333333332</v>
      </c>
      <c r="AC7" s="41">
        <v>101.24472473071705</v>
      </c>
      <c r="AD7" s="41">
        <v>20.165333333332924</v>
      </c>
      <c r="AE7" s="41"/>
      <c r="AF7" s="41"/>
      <c r="AG7" s="41"/>
      <c r="AH7" s="41"/>
      <c r="AI7" s="41">
        <v>16.503333333333334</v>
      </c>
      <c r="AJ7" s="41"/>
      <c r="AK7" s="41">
        <v>20.47</v>
      </c>
      <c r="AL7" s="41"/>
      <c r="AM7" s="41"/>
      <c r="AN7" s="41">
        <v>8.1951851851851849</v>
      </c>
      <c r="AO7" s="41"/>
      <c r="AP7" s="41"/>
      <c r="AQ7" s="41"/>
      <c r="AR7" s="41">
        <v>9.6871999999999989</v>
      </c>
      <c r="AS7" s="41">
        <v>18.422000000000001</v>
      </c>
      <c r="AT7" s="41">
        <v>9.1699999999999982</v>
      </c>
      <c r="AU7" s="41">
        <v>102.57432906274886</v>
      </c>
      <c r="AV7" s="41"/>
      <c r="AW7" s="40">
        <v>8.8506329999999994E-2</v>
      </c>
      <c r="AX7" s="41">
        <f t="shared" si="1"/>
        <v>8.8506330000000002</v>
      </c>
      <c r="AY7" s="41">
        <v>9.1570015999999974</v>
      </c>
      <c r="AZ7" s="41">
        <f t="shared" si="3"/>
        <v>9.1570015999999974</v>
      </c>
      <c r="BA7" s="41">
        <v>102.63746708655236</v>
      </c>
      <c r="BB7" s="41">
        <v>0.96919999999999995</v>
      </c>
      <c r="BC7" s="41"/>
      <c r="BD7" s="41"/>
      <c r="BE7" s="41"/>
      <c r="BF7" s="41">
        <v>0.11269999999999999</v>
      </c>
      <c r="BG7" s="41">
        <f t="shared" si="2"/>
        <v>-0.23000000000000104</v>
      </c>
      <c r="BH7" s="41">
        <v>9.9500000000000011</v>
      </c>
      <c r="BI7" s="41">
        <v>8.9755555555555553</v>
      </c>
      <c r="BJ7" s="41">
        <v>103.13502901473836</v>
      </c>
      <c r="BK7" s="41">
        <v>103.04998222330693</v>
      </c>
      <c r="BL7" s="41"/>
      <c r="BM7" s="41">
        <v>18.96</v>
      </c>
      <c r="BN7" s="41">
        <v>9.59</v>
      </c>
    </row>
    <row r="8" spans="1:66" x14ac:dyDescent="0.25">
      <c r="A8">
        <v>2022</v>
      </c>
      <c r="B8" s="40">
        <v>9.9546666666666663</v>
      </c>
      <c r="C8" s="41">
        <v>18.726000000000003</v>
      </c>
      <c r="D8" s="41">
        <v>9.5939999999999976</v>
      </c>
      <c r="E8" s="41">
        <v>5.2799999999999994</v>
      </c>
      <c r="F8" s="41">
        <v>14.556666666666665</v>
      </c>
      <c r="G8" s="41">
        <v>10.220000000000001</v>
      </c>
      <c r="H8" s="41">
        <v>103.23179423688063</v>
      </c>
      <c r="I8" s="41">
        <v>-6.5806666666667901</v>
      </c>
      <c r="J8" s="41"/>
      <c r="K8" s="41"/>
      <c r="L8" s="41"/>
      <c r="M8" s="41">
        <v>0.4170000000000007</v>
      </c>
      <c r="N8" s="41">
        <v>8.973968444444445</v>
      </c>
      <c r="O8" s="41">
        <v>0.18463333333333332</v>
      </c>
      <c r="P8" s="41">
        <v>9.1500000000000012E-2</v>
      </c>
      <c r="Q8" s="41">
        <v>4.6733333333333342E-2</v>
      </c>
      <c r="R8" s="41">
        <v>0.15086666666666668</v>
      </c>
      <c r="S8" s="41">
        <v>0.10110000000000001</v>
      </c>
      <c r="T8" s="41">
        <v>103.69564669685492</v>
      </c>
      <c r="U8" s="42"/>
      <c r="V8" s="41">
        <v>2.0413000000000001</v>
      </c>
      <c r="W8" s="41">
        <v>7.4035000000000002</v>
      </c>
      <c r="X8" s="41">
        <v>0.18933333333333335</v>
      </c>
      <c r="Y8" s="41">
        <v>9.3899999999999997E-2</v>
      </c>
      <c r="Z8" s="41">
        <v>2.6933333333333337E-2</v>
      </c>
      <c r="AA8" s="41">
        <v>0.14399999999999999</v>
      </c>
      <c r="AB8" s="41">
        <v>0.11176666666666668</v>
      </c>
      <c r="AC8" s="41">
        <v>101.38698782264306</v>
      </c>
      <c r="AD8" s="41">
        <v>24.011333333333607</v>
      </c>
      <c r="AE8" s="41"/>
      <c r="AF8" s="41"/>
      <c r="AG8" s="41"/>
      <c r="AH8" s="41"/>
      <c r="AI8" s="41">
        <v>15.703333333333333</v>
      </c>
      <c r="AJ8" s="41"/>
      <c r="AK8" s="41">
        <v>20.233333333333334</v>
      </c>
      <c r="AL8" s="41"/>
      <c r="AM8" s="41"/>
      <c r="AN8" s="41">
        <v>8.5885185185185193</v>
      </c>
      <c r="AO8" s="41"/>
      <c r="AP8" s="41"/>
      <c r="AQ8" s="41"/>
      <c r="AR8" s="41">
        <v>9.988666666666667</v>
      </c>
      <c r="AS8" s="41">
        <v>18.552000000000003</v>
      </c>
      <c r="AT8" s="41">
        <v>9.2899999999999991</v>
      </c>
      <c r="AU8" s="41">
        <v>103.18248775350567</v>
      </c>
      <c r="AV8" s="41"/>
      <c r="AW8" s="40">
        <v>9.0754600000000005E-2</v>
      </c>
      <c r="AX8" s="41">
        <f t="shared" si="1"/>
        <v>9.0754599999999996</v>
      </c>
      <c r="AY8" s="41">
        <v>9.225590399999998</v>
      </c>
      <c r="AZ8" s="41">
        <f t="shared" si="3"/>
        <v>9.225590399999998</v>
      </c>
      <c r="BA8" s="41">
        <v>103.18372937053552</v>
      </c>
      <c r="BB8" s="41">
        <v>0.96160000000000001</v>
      </c>
      <c r="BC8" s="41"/>
      <c r="BD8" s="41"/>
      <c r="BE8" s="41"/>
      <c r="BF8" s="41">
        <v>0.11219999999999999</v>
      </c>
      <c r="BG8" s="41">
        <f t="shared" si="2"/>
        <v>-0.28000000000000108</v>
      </c>
      <c r="BH8" s="41">
        <v>10.594444444444445</v>
      </c>
      <c r="BI8" s="41">
        <v>9.3388888888888903</v>
      </c>
      <c r="BJ8" s="41">
        <v>103.76242053325998</v>
      </c>
      <c r="BK8" s="41">
        <v>103.80995669267905</v>
      </c>
      <c r="BL8" s="41"/>
      <c r="BM8" s="41">
        <v>19.196666666666665</v>
      </c>
      <c r="BN8" s="41">
        <v>9.7833333333333314</v>
      </c>
    </row>
    <row r="9" spans="1:66" x14ac:dyDescent="0.25">
      <c r="A9">
        <v>2023</v>
      </c>
      <c r="B9" s="40">
        <v>10.396000000000001</v>
      </c>
      <c r="C9" s="41">
        <v>18.844000000000001</v>
      </c>
      <c r="D9" s="41">
        <v>9.7460000000000022</v>
      </c>
      <c r="E9" s="41">
        <v>5.2133333333333338</v>
      </c>
      <c r="F9" s="41">
        <v>14.540000000000001</v>
      </c>
      <c r="G9" s="41">
        <v>10.316666666666666</v>
      </c>
      <c r="H9" s="41">
        <v>103.76084111228508</v>
      </c>
      <c r="I9" s="41">
        <v>-7.8386666666663274</v>
      </c>
      <c r="J9" s="41"/>
      <c r="K9" s="41"/>
      <c r="L9" s="41"/>
      <c r="M9" s="41">
        <v>0.60000000000000053</v>
      </c>
      <c r="N9" s="41">
        <v>9.2421853333333335</v>
      </c>
      <c r="O9" s="41">
        <v>0.18613333333333335</v>
      </c>
      <c r="P9" s="41">
        <v>9.3000000000000013E-2</v>
      </c>
      <c r="Q9" s="41">
        <v>4.7788888888888888E-2</v>
      </c>
      <c r="R9" s="41">
        <v>0.15206666666666666</v>
      </c>
      <c r="S9" s="41">
        <v>0.10149999999999999</v>
      </c>
      <c r="T9" s="41">
        <v>104.27191403273116</v>
      </c>
      <c r="U9" s="42"/>
      <c r="V9" s="41">
        <v>2.0775999999999999</v>
      </c>
      <c r="W9" s="41">
        <v>6.9845199999999998</v>
      </c>
      <c r="X9" s="41">
        <v>0.19210000000000002</v>
      </c>
      <c r="Y9" s="41">
        <v>9.6066666666666675E-2</v>
      </c>
      <c r="Z9" s="41">
        <v>2.9744444444444445E-2</v>
      </c>
      <c r="AA9" s="41">
        <v>0.14369999999999999</v>
      </c>
      <c r="AB9" s="41">
        <v>0.11203333333333333</v>
      </c>
      <c r="AC9" s="41">
        <v>101.42874736700357</v>
      </c>
      <c r="AD9" s="41">
        <v>28.419333333333796</v>
      </c>
      <c r="AE9" s="41"/>
      <c r="AF9" s="41"/>
      <c r="AG9" s="41"/>
      <c r="AH9" s="41"/>
      <c r="AI9" s="41">
        <v>15.063333333333334</v>
      </c>
      <c r="AJ9" s="41"/>
      <c r="AK9" s="41">
        <v>20.306666666666665</v>
      </c>
      <c r="AL9" s="41"/>
      <c r="AM9" s="41"/>
      <c r="AN9" s="41">
        <v>9.2659259259259255</v>
      </c>
      <c r="AO9" s="41"/>
      <c r="AP9" s="41"/>
      <c r="AQ9" s="41"/>
      <c r="AR9" s="41">
        <v>10.3276</v>
      </c>
      <c r="AS9" s="41">
        <v>18.704000000000001</v>
      </c>
      <c r="AT9" s="41">
        <v>9.4599999999999991</v>
      </c>
      <c r="AU9" s="41">
        <v>103.71386692957402</v>
      </c>
      <c r="AV9" s="41"/>
      <c r="AW9" s="40">
        <v>9.3066724000000003E-2</v>
      </c>
      <c r="AX9" s="41">
        <f t="shared" si="1"/>
        <v>9.3066724000000001</v>
      </c>
      <c r="AY9" s="41">
        <v>9.2957348000000017</v>
      </c>
      <c r="AZ9" s="41">
        <f t="shared" si="3"/>
        <v>9.2957348000000017</v>
      </c>
      <c r="BA9" s="41">
        <v>103.71351120542765</v>
      </c>
      <c r="BB9" s="41">
        <v>0.95379999999999998</v>
      </c>
      <c r="BC9" s="41"/>
      <c r="BD9" s="41"/>
      <c r="BE9" s="41"/>
      <c r="BF9" s="41">
        <v>0.1116</v>
      </c>
      <c r="BG9" s="41">
        <f t="shared" si="2"/>
        <v>-0.34</v>
      </c>
      <c r="BH9" s="41">
        <v>10.768888888888888</v>
      </c>
      <c r="BI9" s="41">
        <v>9.9666666666666668</v>
      </c>
      <c r="BJ9" s="41">
        <v>104.4903732935058</v>
      </c>
      <c r="BK9" s="41">
        <v>104.45970129702943</v>
      </c>
      <c r="BL9" s="41"/>
      <c r="BM9" s="41">
        <v>19.420000000000002</v>
      </c>
      <c r="BN9" s="41">
        <v>9.9700000000000006</v>
      </c>
    </row>
    <row r="10" spans="1:66" x14ac:dyDescent="0.25">
      <c r="A10">
        <v>2024</v>
      </c>
      <c r="B10" s="40">
        <v>10.793333333333335</v>
      </c>
      <c r="C10" s="41">
        <v>18.98</v>
      </c>
      <c r="D10" s="41">
        <v>9.8979999999999997</v>
      </c>
      <c r="E10" s="41">
        <v>5.6266666666666669</v>
      </c>
      <c r="F10" s="41">
        <v>14.533333333333331</v>
      </c>
      <c r="G10" s="41">
        <v>10.333333333333334</v>
      </c>
      <c r="H10" s="41">
        <v>104.13567913881774</v>
      </c>
      <c r="I10" s="41">
        <v>-8.8266666666658722</v>
      </c>
      <c r="J10" s="41"/>
      <c r="K10" s="41"/>
      <c r="L10" s="41"/>
      <c r="M10" s="41">
        <v>0.81700000000000106</v>
      </c>
      <c r="N10" s="41">
        <v>9.5111942222222225</v>
      </c>
      <c r="O10" s="41">
        <v>0.18759999999999999</v>
      </c>
      <c r="P10" s="41">
        <v>9.4500000000000015E-2</v>
      </c>
      <c r="Q10" s="41">
        <v>4.7066666666666666E-2</v>
      </c>
      <c r="R10" s="41">
        <v>0.15343333333333334</v>
      </c>
      <c r="S10" s="41">
        <v>0.10210000000000001</v>
      </c>
      <c r="T10" s="41">
        <v>104.74404480700757</v>
      </c>
      <c r="U10" s="42"/>
      <c r="V10" s="41">
        <v>2.1175999999999999</v>
      </c>
      <c r="W10" s="41">
        <v>6.9764200000000001</v>
      </c>
      <c r="X10" s="41">
        <v>0.19470000000000001</v>
      </c>
      <c r="Y10" s="41">
        <v>9.8199999999999996E-2</v>
      </c>
      <c r="Z10" s="41">
        <v>2.6633333333333332E-2</v>
      </c>
      <c r="AA10" s="41">
        <v>0.14356666666666665</v>
      </c>
      <c r="AB10" s="41">
        <v>0.11213333333333332</v>
      </c>
      <c r="AC10" s="41">
        <v>101.1765965127602</v>
      </c>
      <c r="AD10" s="41">
        <v>32.531333333332135</v>
      </c>
      <c r="AE10" s="41"/>
      <c r="AF10" s="41"/>
      <c r="AG10" s="41"/>
      <c r="AH10" s="41"/>
      <c r="AI10" s="41">
        <v>14.52</v>
      </c>
      <c r="AJ10" s="41"/>
      <c r="AK10" s="41">
        <v>20.253333333333334</v>
      </c>
      <c r="AL10" s="41"/>
      <c r="AM10" s="41"/>
      <c r="AN10" s="41">
        <v>9.93074074074074</v>
      </c>
      <c r="AO10" s="41"/>
      <c r="AP10" s="41"/>
      <c r="AQ10" s="41"/>
      <c r="AR10" s="41">
        <v>10.680400000000001</v>
      </c>
      <c r="AS10" s="41">
        <v>18.844000000000001</v>
      </c>
      <c r="AT10" s="41">
        <v>9.6</v>
      </c>
      <c r="AU10" s="41">
        <v>104.14665975000803</v>
      </c>
      <c r="AV10" s="41"/>
      <c r="AW10" s="40">
        <v>9.5333658000000002E-2</v>
      </c>
      <c r="AX10" s="41">
        <f t="shared" si="1"/>
        <v>9.5333658000000003</v>
      </c>
      <c r="AY10" s="41">
        <v>9.3654875999999998</v>
      </c>
      <c r="AZ10" s="41">
        <f t="shared" si="3"/>
        <v>9.3654875999999998</v>
      </c>
      <c r="BA10" s="41">
        <v>104.2056244585591</v>
      </c>
      <c r="BB10" s="41">
        <v>0.94620000000000004</v>
      </c>
      <c r="BC10" s="41"/>
      <c r="BD10" s="41"/>
      <c r="BE10" s="41"/>
      <c r="BF10" s="41">
        <v>0.1111</v>
      </c>
      <c r="BG10" s="41">
        <f t="shared" si="2"/>
        <v>-0.39000000000000007</v>
      </c>
      <c r="BH10" s="41">
        <v>11.24</v>
      </c>
      <c r="BI10" s="41">
        <v>10.45</v>
      </c>
      <c r="BJ10" s="41">
        <v>105.08977396677177</v>
      </c>
      <c r="BK10" s="41">
        <v>105.17191333166259</v>
      </c>
      <c r="BL10" s="41"/>
      <c r="BM10" s="41">
        <v>19.673333333333332</v>
      </c>
      <c r="BN10" s="41">
        <v>10.17</v>
      </c>
    </row>
    <row r="11" spans="1:66" x14ac:dyDescent="0.25">
      <c r="A11">
        <v>2025</v>
      </c>
      <c r="B11" s="40">
        <v>11.124666666666668</v>
      </c>
      <c r="C11" s="41">
        <v>19.128</v>
      </c>
      <c r="D11" s="41">
        <v>10.053999999999998</v>
      </c>
      <c r="E11" s="41">
        <v>5.9866666666666672</v>
      </c>
      <c r="F11" s="41">
        <v>14.523333333333333</v>
      </c>
      <c r="G11" s="41">
        <v>10.336666666666666</v>
      </c>
      <c r="H11" s="41">
        <v>104.4030106974954</v>
      </c>
      <c r="I11" s="41">
        <v>-10.816666666666475</v>
      </c>
      <c r="J11" s="41"/>
      <c r="K11" s="41"/>
      <c r="L11" s="41"/>
      <c r="M11" s="41">
        <v>1.0669999999999984</v>
      </c>
      <c r="N11" s="41">
        <v>9.7648026666666681</v>
      </c>
      <c r="O11" s="41">
        <v>0.18890000000000001</v>
      </c>
      <c r="P11" s="41">
        <v>9.5899999999999999E-2</v>
      </c>
      <c r="Q11" s="41">
        <v>4.7744444444444444E-2</v>
      </c>
      <c r="R11" s="41">
        <v>0.15523333333333333</v>
      </c>
      <c r="S11" s="41">
        <v>0.10193333333333333</v>
      </c>
      <c r="T11" s="41">
        <v>105.03135027085474</v>
      </c>
      <c r="U11" s="42"/>
      <c r="V11" s="41">
        <v>2.1638999999999999</v>
      </c>
      <c r="W11" s="41">
        <v>6.918260000000001</v>
      </c>
      <c r="X11" s="41">
        <v>0.19693333333333338</v>
      </c>
      <c r="Y11" s="41">
        <v>0.10009999999999998</v>
      </c>
      <c r="Z11" s="41">
        <v>2.5333333333333333E-2</v>
      </c>
      <c r="AA11" s="41">
        <v>0.14323333333333335</v>
      </c>
      <c r="AB11" s="41">
        <v>0.11270000000000001</v>
      </c>
      <c r="AC11" s="41">
        <v>100.95907483437361</v>
      </c>
      <c r="AD11" s="41">
        <v>37.143333333331526</v>
      </c>
      <c r="AE11" s="41"/>
      <c r="AF11" s="41"/>
      <c r="AG11" s="41"/>
      <c r="AH11" s="41"/>
      <c r="AI11" s="41">
        <v>14.953333333333333</v>
      </c>
      <c r="AJ11" s="41"/>
      <c r="AK11" s="41">
        <v>20.23</v>
      </c>
      <c r="AL11" s="41"/>
      <c r="AM11" s="41"/>
      <c r="AN11" s="41">
        <v>10.298518518518518</v>
      </c>
      <c r="AO11" s="41"/>
      <c r="AP11" s="41"/>
      <c r="AQ11" s="41"/>
      <c r="AR11" s="41">
        <v>11.051866666666667</v>
      </c>
      <c r="AS11" s="41">
        <v>18.997999999999998</v>
      </c>
      <c r="AT11" s="41">
        <v>9.77</v>
      </c>
      <c r="AU11" s="41">
        <v>104.48966906655897</v>
      </c>
      <c r="AV11" s="41"/>
      <c r="AW11" s="40">
        <v>9.7664867000000002E-2</v>
      </c>
      <c r="AX11" s="41">
        <f t="shared" si="1"/>
        <v>9.7664866999999997</v>
      </c>
      <c r="AY11" s="41">
        <v>9.4346735999999982</v>
      </c>
      <c r="AZ11" s="41">
        <f t="shared" si="3"/>
        <v>9.4346735999999982</v>
      </c>
      <c r="BA11" s="41">
        <v>104.59601035840349</v>
      </c>
      <c r="BB11" s="41">
        <v>0.93840000000000001</v>
      </c>
      <c r="BC11" s="41"/>
      <c r="BD11" s="41"/>
      <c r="BE11" s="41"/>
      <c r="BF11" s="41">
        <v>0.1105</v>
      </c>
      <c r="BG11" s="41">
        <f t="shared" si="2"/>
        <v>-0.4500000000000004</v>
      </c>
      <c r="BH11" s="41">
        <v>11.052222222222223</v>
      </c>
      <c r="BI11" s="41">
        <v>10.595555555555556</v>
      </c>
      <c r="BJ11" s="41">
        <v>105.90893919070963</v>
      </c>
      <c r="BK11" s="41">
        <v>105.89623113465123</v>
      </c>
      <c r="BL11" s="41"/>
      <c r="BM11" s="41">
        <v>19.899999999999999</v>
      </c>
      <c r="BN11" s="41">
        <v>10.35</v>
      </c>
    </row>
    <row r="12" spans="1:66" x14ac:dyDescent="0.25">
      <c r="A12">
        <v>2026</v>
      </c>
      <c r="B12" s="40">
        <v>11.557333333333334</v>
      </c>
      <c r="C12" s="41">
        <v>19.274000000000001</v>
      </c>
      <c r="D12" s="41">
        <v>10.220000000000001</v>
      </c>
      <c r="E12" s="41">
        <v>5.9633333333333338</v>
      </c>
      <c r="F12" s="41">
        <v>14.506666666666664</v>
      </c>
      <c r="G12" s="41">
        <v>10.356666666666666</v>
      </c>
      <c r="H12" s="41">
        <v>104.76906577613411</v>
      </c>
      <c r="I12" s="41">
        <v>-12.642666666666802</v>
      </c>
      <c r="J12" s="41"/>
      <c r="K12" s="41"/>
      <c r="L12" s="41"/>
      <c r="M12" s="41">
        <v>1.3499999999999983</v>
      </c>
      <c r="N12" s="41">
        <v>10.012976444444446</v>
      </c>
      <c r="O12" s="41">
        <v>0.19013333333333332</v>
      </c>
      <c r="P12" s="41">
        <v>9.7199999999999995E-2</v>
      </c>
      <c r="Q12" s="41">
        <v>4.7744444444444444E-2</v>
      </c>
      <c r="R12" s="41">
        <v>0.15713333333333335</v>
      </c>
      <c r="S12" s="41">
        <v>0.10186666666666666</v>
      </c>
      <c r="T12" s="41">
        <v>105.40422056173085</v>
      </c>
      <c r="U12" s="42"/>
      <c r="V12" s="41">
        <v>2.1871</v>
      </c>
      <c r="W12" s="41">
        <v>7.0078399999999998</v>
      </c>
      <c r="X12" s="41">
        <v>0.19923333333333335</v>
      </c>
      <c r="Y12" s="41">
        <v>0.10199999999999999</v>
      </c>
      <c r="Z12" s="41">
        <v>2.293333333333333E-2</v>
      </c>
      <c r="AA12" s="41">
        <v>0.14276666666666668</v>
      </c>
      <c r="AB12" s="41">
        <v>0.11466666666666665</v>
      </c>
      <c r="AC12" s="41">
        <v>100.55858420284211</v>
      </c>
      <c r="AD12" s="41">
        <v>40.745333333334074</v>
      </c>
      <c r="AE12" s="41"/>
      <c r="AF12" s="41"/>
      <c r="AG12" s="41"/>
      <c r="AH12" s="41"/>
      <c r="AI12" s="41">
        <v>14.81</v>
      </c>
      <c r="AJ12" s="41"/>
      <c r="AK12" s="41">
        <v>20.016666666666669</v>
      </c>
      <c r="AL12" s="41"/>
      <c r="AM12" s="41"/>
      <c r="AN12" s="41">
        <v>10.409999999999998</v>
      </c>
      <c r="AO12" s="41"/>
      <c r="AP12" s="41"/>
      <c r="AQ12" s="41"/>
      <c r="AR12" s="41">
        <v>11.463333333333333</v>
      </c>
      <c r="AS12" s="41">
        <v>19.166</v>
      </c>
      <c r="AT12" s="41">
        <v>9.91</v>
      </c>
      <c r="AU12" s="41">
        <v>104.7700710127547</v>
      </c>
      <c r="AV12" s="41"/>
      <c r="AW12" s="40">
        <v>0.10011339599999999</v>
      </c>
      <c r="AX12" s="41">
        <f t="shared" si="1"/>
        <v>10.011339599999999</v>
      </c>
      <c r="AY12" s="41">
        <v>9.5127760000000006</v>
      </c>
      <c r="AZ12" s="41">
        <f t="shared" si="3"/>
        <v>9.5127760000000006</v>
      </c>
      <c r="BA12" s="41">
        <v>104.92253962851873</v>
      </c>
      <c r="BB12" s="41">
        <v>0.93079999999999996</v>
      </c>
      <c r="BC12" s="41"/>
      <c r="BD12" s="41"/>
      <c r="BE12" s="41"/>
      <c r="BF12" s="41">
        <v>0.11</v>
      </c>
      <c r="BG12" s="41">
        <f t="shared" si="2"/>
        <v>-0.50000000000000044</v>
      </c>
      <c r="BH12" s="41">
        <v>11.363333333333332</v>
      </c>
      <c r="BI12" s="41">
        <v>10.526666666666667</v>
      </c>
      <c r="BJ12" s="41">
        <v>106.66584737965582</v>
      </c>
      <c r="BK12" s="41">
        <v>106.61276829385214</v>
      </c>
      <c r="BL12" s="41"/>
      <c r="BM12" s="41">
        <v>20.153333333333336</v>
      </c>
      <c r="BN12" s="41">
        <v>10.53</v>
      </c>
    </row>
    <row r="13" spans="1:66" x14ac:dyDescent="0.25">
      <c r="A13">
        <v>2027</v>
      </c>
      <c r="B13" s="40">
        <v>12.005333333333335</v>
      </c>
      <c r="C13" s="41">
        <v>19.431999999999999</v>
      </c>
      <c r="D13" s="41">
        <v>10.388</v>
      </c>
      <c r="E13" s="41">
        <v>6.7366666666666672</v>
      </c>
      <c r="F13" s="41">
        <v>14.506666666666668</v>
      </c>
      <c r="G13" s="41">
        <v>10.35</v>
      </c>
      <c r="H13" s="41">
        <v>104.80595783178843</v>
      </c>
      <c r="I13" s="41">
        <v>-14.108666666665659</v>
      </c>
      <c r="J13" s="41"/>
      <c r="K13" s="41"/>
      <c r="L13" s="41"/>
      <c r="M13" s="41">
        <v>1.6669999999999989</v>
      </c>
      <c r="N13" s="41">
        <v>10.265759555555556</v>
      </c>
      <c r="O13" s="41">
        <v>0.19186666666666669</v>
      </c>
      <c r="P13" s="41">
        <v>9.8699999999999996E-2</v>
      </c>
      <c r="Q13" s="41">
        <v>4.8944444444444436E-2</v>
      </c>
      <c r="R13" s="41">
        <v>0.15916666666666668</v>
      </c>
      <c r="S13" s="41">
        <v>0.10189999999999999</v>
      </c>
      <c r="T13" s="41">
        <v>105.59238575286656</v>
      </c>
      <c r="U13" s="42"/>
      <c r="V13" s="41">
        <v>2.2269000000000001</v>
      </c>
      <c r="W13" s="41">
        <v>6.6047599999999997</v>
      </c>
      <c r="X13" s="41">
        <v>0.20170000000000002</v>
      </c>
      <c r="Y13" s="41">
        <v>0.10393333333333332</v>
      </c>
      <c r="Z13" s="41">
        <v>2.7066666666666666E-2</v>
      </c>
      <c r="AA13" s="41">
        <v>0.14246666666666666</v>
      </c>
      <c r="AB13" s="41">
        <v>0.11566666666666665</v>
      </c>
      <c r="AC13" s="41">
        <v>100.15368121507582</v>
      </c>
      <c r="AD13" s="41">
        <v>43.8553333333358</v>
      </c>
      <c r="AE13" s="41"/>
      <c r="AF13" s="41"/>
      <c r="AG13" s="41"/>
      <c r="AH13" s="41"/>
      <c r="AI13" s="41">
        <v>14.499999999999998</v>
      </c>
      <c r="AJ13" s="41"/>
      <c r="AK13" s="41">
        <v>19.653333333333332</v>
      </c>
      <c r="AL13" s="41"/>
      <c r="AM13" s="41"/>
      <c r="AN13" s="41">
        <v>10.471481481481481</v>
      </c>
      <c r="AO13" s="41"/>
      <c r="AP13" s="41"/>
      <c r="AQ13" s="41"/>
      <c r="AR13" s="41">
        <v>11.909199999999998</v>
      </c>
      <c r="AS13" s="41">
        <v>19.361999999999998</v>
      </c>
      <c r="AT13" s="41">
        <v>10.039999999999999</v>
      </c>
      <c r="AU13" s="41">
        <v>105.28792665274251</v>
      </c>
      <c r="AV13" s="41"/>
      <c r="AW13" s="40">
        <v>0.102739013</v>
      </c>
      <c r="AX13" s="41">
        <f t="shared" si="1"/>
        <v>10.2739013</v>
      </c>
      <c r="AY13" s="41">
        <v>9.5881240000000005</v>
      </c>
      <c r="AZ13" s="41">
        <f t="shared" si="3"/>
        <v>9.5881240000000005</v>
      </c>
      <c r="BA13" s="41">
        <v>105.18496275131089</v>
      </c>
      <c r="BB13" s="41">
        <v>0.92300000000000004</v>
      </c>
      <c r="BC13" s="41"/>
      <c r="BD13" s="41"/>
      <c r="BE13" s="41"/>
      <c r="BF13" s="41">
        <v>0.1094</v>
      </c>
      <c r="BG13" s="41">
        <f t="shared" si="2"/>
        <v>-0.56000000000000072</v>
      </c>
      <c r="BH13" s="41">
        <v>11.726666666666667</v>
      </c>
      <c r="BI13" s="41">
        <v>10.682222222222222</v>
      </c>
      <c r="BJ13" s="41">
        <v>107.24290472770113</v>
      </c>
      <c r="BK13" s="41">
        <v>107.29912530038683</v>
      </c>
      <c r="BL13" s="41"/>
      <c r="BM13" s="41">
        <v>20.446666666666665</v>
      </c>
      <c r="BN13" s="41">
        <v>10.72</v>
      </c>
    </row>
    <row r="14" spans="1:66" x14ac:dyDescent="0.25">
      <c r="A14">
        <v>2028</v>
      </c>
      <c r="B14" s="40">
        <v>12.534666666666666</v>
      </c>
      <c r="C14" s="41">
        <v>19.612000000000002</v>
      </c>
      <c r="D14" s="41">
        <v>10.575999999999999</v>
      </c>
      <c r="E14" s="41">
        <v>6.2233333333333336</v>
      </c>
      <c r="F14" s="41">
        <v>14.483333333333334</v>
      </c>
      <c r="G14" s="41">
        <v>10.413333333333334</v>
      </c>
      <c r="H14" s="41">
        <v>105.2118680348203</v>
      </c>
      <c r="I14" s="41">
        <v>-15.948666666665279</v>
      </c>
      <c r="J14" s="41"/>
      <c r="K14" s="41"/>
      <c r="L14" s="41"/>
      <c r="M14" s="41">
        <v>2.0169999999999995</v>
      </c>
      <c r="N14" s="41">
        <v>10.538108888888889</v>
      </c>
      <c r="O14" s="41">
        <v>0.19320000000000001</v>
      </c>
      <c r="P14" s="41">
        <v>0.10006666666666665</v>
      </c>
      <c r="Q14" s="41">
        <v>5.096666666666666E-2</v>
      </c>
      <c r="R14" s="41">
        <v>0.1613</v>
      </c>
      <c r="S14" s="41">
        <v>0.10216666666666667</v>
      </c>
      <c r="T14" s="41">
        <v>105.74466191219989</v>
      </c>
      <c r="U14" s="42"/>
      <c r="V14" s="41">
        <v>2.2738999999999998</v>
      </c>
      <c r="W14" s="41">
        <v>7.3162999999999991</v>
      </c>
      <c r="X14" s="41">
        <v>0.20476666666666668</v>
      </c>
      <c r="Y14" s="41">
        <v>0.10629999999999999</v>
      </c>
      <c r="Z14" s="41">
        <v>3.018888888888889E-2</v>
      </c>
      <c r="AA14" s="41">
        <v>0.14216666666666666</v>
      </c>
      <c r="AB14" s="41">
        <v>0.11700000000000001</v>
      </c>
      <c r="AC14" s="41">
        <v>99.834688349902819</v>
      </c>
      <c r="AD14" s="41">
        <v>46.751333333334699</v>
      </c>
      <c r="AE14" s="41"/>
      <c r="AF14" s="41"/>
      <c r="AG14" s="41"/>
      <c r="AH14" s="41"/>
      <c r="AI14" s="41">
        <v>13.333333333333334</v>
      </c>
      <c r="AJ14" s="41"/>
      <c r="AK14" s="41">
        <v>19.559999999999999</v>
      </c>
      <c r="AL14" s="41"/>
      <c r="AM14" s="41"/>
      <c r="AN14" s="41">
        <v>10.768888888888888</v>
      </c>
      <c r="AO14" s="41"/>
      <c r="AP14" s="41"/>
      <c r="AQ14" s="41"/>
      <c r="AR14" s="41">
        <v>12.385866666666665</v>
      </c>
      <c r="AS14" s="41">
        <v>19.553999999999998</v>
      </c>
      <c r="AT14" s="41">
        <v>10.220000000000001</v>
      </c>
      <c r="AU14" s="41">
        <v>105.66371363180444</v>
      </c>
      <c r="AV14" s="41"/>
      <c r="AW14" s="40">
        <v>0.105574689</v>
      </c>
      <c r="AX14" s="41">
        <f t="shared" si="1"/>
        <v>10.5574689</v>
      </c>
      <c r="AY14" s="41">
        <v>9.6812703999999989</v>
      </c>
      <c r="AZ14" s="41">
        <f t="shared" si="3"/>
        <v>9.6812703999999989</v>
      </c>
      <c r="BA14" s="41">
        <v>105.46666348740713</v>
      </c>
      <c r="BB14" s="41">
        <v>0.91539999999999999</v>
      </c>
      <c r="BC14" s="41"/>
      <c r="BD14" s="41"/>
      <c r="BE14" s="41"/>
      <c r="BF14" s="41">
        <v>0.1089</v>
      </c>
      <c r="BG14" s="41">
        <f t="shared" si="2"/>
        <v>-0.61000000000000076</v>
      </c>
      <c r="BH14" s="41">
        <v>12.684444444444443</v>
      </c>
      <c r="BI14" s="41">
        <v>11.206666666666667</v>
      </c>
      <c r="BJ14" s="41">
        <v>107.96807663362281</v>
      </c>
      <c r="BK14" s="41">
        <v>107.98030780865535</v>
      </c>
      <c r="BL14" s="41"/>
      <c r="BM14" s="41">
        <v>20.73</v>
      </c>
      <c r="BN14" s="41">
        <v>10.893333333333333</v>
      </c>
    </row>
    <row r="15" spans="1:66" x14ac:dyDescent="0.25">
      <c r="A15">
        <v>2029</v>
      </c>
      <c r="B15" s="40">
        <v>13.202</v>
      </c>
      <c r="C15" s="41">
        <v>19.792000000000002</v>
      </c>
      <c r="D15" s="41">
        <v>10.763999999999999</v>
      </c>
      <c r="E15" s="41">
        <v>6.9933333333333332</v>
      </c>
      <c r="F15" s="41">
        <v>14.499999999999998</v>
      </c>
      <c r="G15" s="41">
        <v>10.4</v>
      </c>
      <c r="H15" s="41">
        <v>105.27742757533775</v>
      </c>
      <c r="I15" s="41">
        <v>-18.008666666664563</v>
      </c>
      <c r="J15" s="41"/>
      <c r="K15" s="41"/>
      <c r="L15" s="41"/>
      <c r="M15" s="41">
        <v>2.3999999999999995</v>
      </c>
      <c r="N15" s="41">
        <v>10.82465288888889</v>
      </c>
      <c r="O15" s="41">
        <v>0.19506666666666667</v>
      </c>
      <c r="P15" s="41">
        <v>0.1017</v>
      </c>
      <c r="Q15" s="41">
        <v>5.5199999999999999E-2</v>
      </c>
      <c r="R15" s="41">
        <v>0.16363333333333333</v>
      </c>
      <c r="S15" s="41">
        <v>0.10206666666666668</v>
      </c>
      <c r="T15" s="41">
        <v>105.79487506319805</v>
      </c>
      <c r="U15" s="42"/>
      <c r="V15" s="41">
        <v>2.3407</v>
      </c>
      <c r="W15" s="41">
        <v>7.4815999999999994</v>
      </c>
      <c r="X15" s="41">
        <v>0.2084</v>
      </c>
      <c r="Y15" s="41">
        <v>0.10896666666666666</v>
      </c>
      <c r="Z15" s="41">
        <v>3.3877777777777784E-2</v>
      </c>
      <c r="AA15" s="41">
        <v>0.14206666666666667</v>
      </c>
      <c r="AB15" s="41">
        <v>0.11686666666666667</v>
      </c>
      <c r="AC15" s="41">
        <v>99.143762706909186</v>
      </c>
      <c r="AD15" s="41">
        <v>49.053333333333171</v>
      </c>
      <c r="AE15" s="41"/>
      <c r="AF15" s="41"/>
      <c r="AG15" s="41"/>
      <c r="AH15" s="41"/>
      <c r="AI15" s="41">
        <v>13.066666666666668</v>
      </c>
      <c r="AJ15" s="41"/>
      <c r="AK15" s="41">
        <v>19.603333333333332</v>
      </c>
      <c r="AL15" s="41"/>
      <c r="AM15" s="41"/>
      <c r="AN15" s="41">
        <v>11.213333333333335</v>
      </c>
      <c r="AO15" s="41"/>
      <c r="AP15" s="41"/>
      <c r="AQ15" s="41"/>
      <c r="AR15" s="41">
        <v>12.889199999999997</v>
      </c>
      <c r="AS15" s="41">
        <v>19.762</v>
      </c>
      <c r="AT15" s="41">
        <v>10.389999999999999</v>
      </c>
      <c r="AU15" s="41">
        <v>105.96584893292359</v>
      </c>
      <c r="AV15" s="41"/>
      <c r="AW15" s="40">
        <v>0.10866687999999999</v>
      </c>
      <c r="AX15" s="41">
        <f t="shared" si="1"/>
        <v>10.866688</v>
      </c>
      <c r="AY15" s="41">
        <v>9.7694063999999994</v>
      </c>
      <c r="AZ15" s="41">
        <f t="shared" si="3"/>
        <v>9.7694063999999994</v>
      </c>
      <c r="BA15" s="41">
        <v>105.7942061359611</v>
      </c>
      <c r="BB15" s="41">
        <v>0.90759999999999996</v>
      </c>
      <c r="BC15" s="41"/>
      <c r="BD15" s="41"/>
      <c r="BE15" s="41"/>
      <c r="BF15" s="41">
        <v>0.10829999999999999</v>
      </c>
      <c r="BG15" s="41">
        <f t="shared" si="2"/>
        <v>-0.67000000000000115</v>
      </c>
      <c r="BH15" s="41">
        <v>13.176666666666668</v>
      </c>
      <c r="BI15" s="41">
        <v>11.675555555555555</v>
      </c>
      <c r="BJ15" s="41">
        <v>108.7041619441241</v>
      </c>
      <c r="BK15" s="41">
        <v>108.69798637330857</v>
      </c>
      <c r="BL15" s="41"/>
      <c r="BM15" s="41">
        <v>20.996666666666666</v>
      </c>
      <c r="BN15" s="41">
        <v>11.07</v>
      </c>
    </row>
    <row r="16" spans="1:66" x14ac:dyDescent="0.25">
      <c r="A16">
        <v>2030</v>
      </c>
      <c r="B16" s="40">
        <v>13.953333333333335</v>
      </c>
      <c r="C16" s="41">
        <v>20.012</v>
      </c>
      <c r="D16" s="41">
        <v>10.933999999999999</v>
      </c>
      <c r="E16" s="41">
        <v>6.9933333333333332</v>
      </c>
      <c r="F16" s="41">
        <v>14.483333333333334</v>
      </c>
      <c r="G16" s="41">
        <v>10.446666666666667</v>
      </c>
      <c r="H16" s="41">
        <v>105.43598760958808</v>
      </c>
      <c r="I16" s="41">
        <v>-19.128666666663463</v>
      </c>
      <c r="J16" s="41"/>
      <c r="K16" s="41"/>
      <c r="L16" s="41"/>
      <c r="M16" s="41">
        <v>2.8170000000000002</v>
      </c>
      <c r="N16" s="41">
        <v>11.127913777777779</v>
      </c>
      <c r="O16" s="41">
        <v>0.1976</v>
      </c>
      <c r="P16" s="41">
        <v>0.1037</v>
      </c>
      <c r="Q16" s="41">
        <v>5.8311111111111112E-2</v>
      </c>
      <c r="R16" s="41">
        <v>0.16606666666666667</v>
      </c>
      <c r="S16" s="41">
        <v>0.10213333333333334</v>
      </c>
      <c r="T16" s="41">
        <v>105.76600963559765</v>
      </c>
      <c r="U16" s="42"/>
      <c r="V16" s="41">
        <v>2.3988</v>
      </c>
      <c r="W16" s="41">
        <v>7.3322800000000008</v>
      </c>
      <c r="X16" s="41">
        <v>0.21183333333333335</v>
      </c>
      <c r="Y16" s="41">
        <v>0.11153333333333333</v>
      </c>
      <c r="Z16" s="41">
        <v>3.9666666666666676E-2</v>
      </c>
      <c r="AA16" s="41">
        <v>0.14173333333333335</v>
      </c>
      <c r="AB16" s="41">
        <v>0.11820000000000001</v>
      </c>
      <c r="AC16" s="41">
        <v>98.108330408512231</v>
      </c>
      <c r="AD16" s="41">
        <v>50.937333333334053</v>
      </c>
      <c r="AE16" s="41"/>
      <c r="AF16" s="41"/>
      <c r="AG16" s="41"/>
      <c r="AH16" s="41"/>
      <c r="AI16" s="41">
        <v>12.943333333333332</v>
      </c>
      <c r="AJ16" s="41"/>
      <c r="AK16" s="41">
        <v>19.606666666666669</v>
      </c>
      <c r="AL16" s="41"/>
      <c r="AM16" s="41"/>
      <c r="AN16" s="41">
        <v>11.73851851851852</v>
      </c>
      <c r="AO16" s="41"/>
      <c r="AP16" s="41"/>
      <c r="AQ16" s="41"/>
      <c r="AR16" s="41">
        <v>13.449466666666666</v>
      </c>
      <c r="AS16" s="41">
        <v>20.021999999999998</v>
      </c>
      <c r="AT16" s="41">
        <v>10.54</v>
      </c>
      <c r="AU16" s="41">
        <v>106.22837460635016</v>
      </c>
      <c r="AV16" s="41"/>
      <c r="AW16" s="40">
        <v>0.112079071</v>
      </c>
      <c r="AX16" s="41">
        <f t="shared" si="1"/>
        <v>11.2079071</v>
      </c>
      <c r="AY16" s="41">
        <v>9.8406000000000002</v>
      </c>
      <c r="AZ16" s="41">
        <f t="shared" si="3"/>
        <v>9.8406000000000002</v>
      </c>
      <c r="BA16" s="41">
        <v>106.07443558308618</v>
      </c>
      <c r="BB16" s="41">
        <v>0.9</v>
      </c>
      <c r="BC16" s="41"/>
      <c r="BD16" s="41"/>
      <c r="BE16" s="41"/>
      <c r="BF16" s="41">
        <v>0.10780000000000001</v>
      </c>
      <c r="BG16" s="41">
        <f t="shared" si="2"/>
        <v>-0.71999999999999975</v>
      </c>
      <c r="BH16" s="41">
        <v>13.521111111111111</v>
      </c>
      <c r="BI16" s="41">
        <v>11.775555555555554</v>
      </c>
      <c r="BJ16" s="41">
        <v>109.39338726591265</v>
      </c>
      <c r="BK16" s="41">
        <v>109.33282542519032</v>
      </c>
      <c r="BL16" s="41"/>
      <c r="BM16" s="41">
        <v>21.296666666666667</v>
      </c>
      <c r="BN16" s="41">
        <v>11.263333333333332</v>
      </c>
    </row>
    <row r="17" spans="1:66" x14ac:dyDescent="0.25">
      <c r="A17">
        <v>2031</v>
      </c>
      <c r="B17" s="40">
        <v>14.591999999999999</v>
      </c>
      <c r="C17" s="41">
        <v>20.259999999999998</v>
      </c>
      <c r="D17" s="41">
        <v>11.112</v>
      </c>
      <c r="E17" s="41">
        <v>7.15</v>
      </c>
      <c r="F17" s="41">
        <v>14.49666666666667</v>
      </c>
      <c r="G17" s="41">
        <v>10.413333333333334</v>
      </c>
      <c r="H17" s="41">
        <v>105.6202529029228</v>
      </c>
      <c r="I17" s="41">
        <v>-20.784666666664453</v>
      </c>
      <c r="J17" s="41"/>
      <c r="K17" s="41"/>
      <c r="L17" s="41"/>
      <c r="M17" s="41">
        <v>3.2670000000000003</v>
      </c>
      <c r="N17" s="41">
        <v>11.436889777777779</v>
      </c>
      <c r="O17" s="41">
        <v>0.20076666666666665</v>
      </c>
      <c r="P17" s="41">
        <v>0.10593333333333332</v>
      </c>
      <c r="Q17" s="41">
        <v>5.8633333333333336E-2</v>
      </c>
      <c r="R17" s="41">
        <v>0.16843333333333332</v>
      </c>
      <c r="S17" s="41">
        <v>0.10276666666666666</v>
      </c>
      <c r="T17" s="41">
        <v>105.64301212104041</v>
      </c>
      <c r="U17" s="42"/>
      <c r="V17" s="41">
        <v>2.4662000000000002</v>
      </c>
      <c r="W17" s="41">
        <v>7.635320000000001</v>
      </c>
      <c r="X17" s="41">
        <v>0.216</v>
      </c>
      <c r="Y17" s="41">
        <v>0.11436666666666667</v>
      </c>
      <c r="Z17" s="41">
        <v>4.7744444444444444E-2</v>
      </c>
      <c r="AA17" s="41">
        <v>0.14153333333333332</v>
      </c>
      <c r="AB17" s="41">
        <v>0.11833333333333333</v>
      </c>
      <c r="AC17" s="41">
        <v>97.115625372279013</v>
      </c>
      <c r="AD17" s="41">
        <v>53.097333333333992</v>
      </c>
      <c r="AE17" s="41"/>
      <c r="AF17" s="41"/>
      <c r="AG17" s="41"/>
      <c r="AH17" s="41"/>
      <c r="AI17" s="41">
        <v>12.590000000000002</v>
      </c>
      <c r="AJ17" s="41"/>
      <c r="AK17" s="41">
        <v>19.693333333333332</v>
      </c>
      <c r="AL17" s="41"/>
      <c r="AM17" s="41"/>
      <c r="AN17" s="41">
        <v>12.092592592592593</v>
      </c>
      <c r="AO17" s="41"/>
      <c r="AP17" s="41"/>
      <c r="AQ17" s="41"/>
      <c r="AR17" s="41">
        <v>14.0396</v>
      </c>
      <c r="AS17" s="41">
        <v>20.279999999999994</v>
      </c>
      <c r="AT17" s="41">
        <v>10.68</v>
      </c>
      <c r="AU17" s="41">
        <v>106.29904175772701</v>
      </c>
      <c r="AV17" s="41"/>
      <c r="AW17" s="40">
        <v>0.115813449</v>
      </c>
      <c r="AX17" s="41">
        <f t="shared" si="1"/>
        <v>11.581344899999999</v>
      </c>
      <c r="AY17" s="41">
        <v>10.0008</v>
      </c>
      <c r="AZ17" s="41">
        <f t="shared" si="3"/>
        <v>10.0008</v>
      </c>
      <c r="BA17" s="41">
        <v>106.27190632607909</v>
      </c>
      <c r="BB17" s="41">
        <v>0.9</v>
      </c>
      <c r="BC17" s="41"/>
      <c r="BD17" s="41"/>
      <c r="BE17" s="41"/>
      <c r="BF17" s="41">
        <v>0.1072</v>
      </c>
      <c r="BG17" s="41">
        <f t="shared" si="2"/>
        <v>-0.78000000000000014</v>
      </c>
      <c r="BH17" s="41">
        <v>13.454444444444444</v>
      </c>
      <c r="BI17" s="41">
        <v>11.532222222222222</v>
      </c>
      <c r="BJ17" s="41">
        <v>109.8667839326194</v>
      </c>
      <c r="BK17" s="41">
        <v>109.80386835092402</v>
      </c>
      <c r="BL17" s="41"/>
      <c r="BM17" s="41">
        <v>21.676666666666666</v>
      </c>
      <c r="BN17" s="41">
        <v>11.479999999999999</v>
      </c>
    </row>
    <row r="18" spans="1:66" x14ac:dyDescent="0.25">
      <c r="A18">
        <v>2032</v>
      </c>
      <c r="B18" s="40">
        <v>15.115333333333334</v>
      </c>
      <c r="C18" s="41">
        <v>20.479999999999997</v>
      </c>
      <c r="D18" s="41">
        <v>11.274000000000003</v>
      </c>
      <c r="E18" s="41">
        <v>7.533333333333335</v>
      </c>
      <c r="F18" s="41">
        <v>14.496666666666666</v>
      </c>
      <c r="G18" s="41">
        <v>10.426666666666666</v>
      </c>
      <c r="H18" s="41">
        <v>105.70586667169181</v>
      </c>
      <c r="I18" s="41">
        <v>-23.214666666664385</v>
      </c>
      <c r="J18" s="41"/>
      <c r="K18" s="41"/>
      <c r="L18" s="41"/>
      <c r="M18" s="41">
        <v>3.7500000000000004</v>
      </c>
      <c r="N18" s="41">
        <v>11.727776</v>
      </c>
      <c r="O18" s="41">
        <v>0.20376666666666671</v>
      </c>
      <c r="P18" s="41">
        <v>0.108</v>
      </c>
      <c r="Q18" s="41">
        <v>5.8200000000000002E-2</v>
      </c>
      <c r="R18" s="41">
        <v>0.17100000000000001</v>
      </c>
      <c r="S18" s="41">
        <v>0.10339999999999999</v>
      </c>
      <c r="T18" s="41">
        <v>105.21915292927197</v>
      </c>
      <c r="U18" s="42"/>
      <c r="V18" s="41">
        <v>2.5158999999999998</v>
      </c>
      <c r="W18" s="41">
        <v>8.1715999999999998</v>
      </c>
      <c r="X18" s="41">
        <v>0.22006666666666666</v>
      </c>
      <c r="Y18" s="41">
        <v>0.11706666666666667</v>
      </c>
      <c r="Z18" s="41">
        <v>5.8466666666666667E-2</v>
      </c>
      <c r="AA18" s="41">
        <v>0.14116666666666666</v>
      </c>
      <c r="AB18" s="41">
        <v>0.11869999999999999</v>
      </c>
      <c r="AC18" s="41">
        <v>96.019692341108083</v>
      </c>
      <c r="AD18" s="41">
        <v>55.35733333333237</v>
      </c>
      <c r="AE18" s="41"/>
      <c r="AF18" s="41"/>
      <c r="AG18" s="41"/>
      <c r="AH18" s="41"/>
      <c r="AI18" s="41">
        <v>11.73</v>
      </c>
      <c r="AJ18" s="41"/>
      <c r="AK18" s="41">
        <v>19.573333333333331</v>
      </c>
      <c r="AL18" s="41"/>
      <c r="AM18" s="41"/>
      <c r="AN18" s="41">
        <v>12.465555555555557</v>
      </c>
      <c r="AO18" s="41"/>
      <c r="AP18" s="41"/>
      <c r="AQ18" s="41"/>
      <c r="AR18" s="41">
        <v>14.619866666666667</v>
      </c>
      <c r="AS18" s="41">
        <v>20.514000000000003</v>
      </c>
      <c r="AT18" s="41">
        <v>10.879999999999999</v>
      </c>
      <c r="AU18" s="41">
        <v>106.32892446251459</v>
      </c>
      <c r="AV18" s="41"/>
      <c r="AW18" s="40">
        <v>0.11995724000000001</v>
      </c>
      <c r="AX18" s="41">
        <f t="shared" si="1"/>
        <v>11.995724000000001</v>
      </c>
      <c r="AY18" s="41">
        <v>10.146600000000003</v>
      </c>
      <c r="AZ18" s="41">
        <f t="shared" si="3"/>
        <v>10.146600000000003</v>
      </c>
      <c r="BA18" s="41">
        <v>106.33530732041747</v>
      </c>
      <c r="BB18" s="41">
        <v>0.9</v>
      </c>
      <c r="BC18" s="41"/>
      <c r="BD18" s="41"/>
      <c r="BE18" s="41"/>
      <c r="BF18" s="41">
        <v>0.1067</v>
      </c>
      <c r="BG18" s="41">
        <f t="shared" si="2"/>
        <v>-0.83000000000000018</v>
      </c>
      <c r="BH18" s="41">
        <v>13.795555555555557</v>
      </c>
      <c r="BI18" s="41">
        <v>11.7</v>
      </c>
      <c r="BJ18" s="41">
        <v>110.11429490814784</v>
      </c>
      <c r="BK18" s="41">
        <v>110.23308055529793</v>
      </c>
      <c r="BL18" s="41"/>
      <c r="BM18" s="41">
        <v>22.139999999999997</v>
      </c>
      <c r="BN18" s="41">
        <v>11.72</v>
      </c>
    </row>
    <row r="19" spans="1:66" x14ac:dyDescent="0.25">
      <c r="A19">
        <v>2033</v>
      </c>
      <c r="B19" s="40">
        <v>15.623999999999999</v>
      </c>
      <c r="C19" s="41">
        <v>20.723999999999997</v>
      </c>
      <c r="D19" s="41">
        <v>11.43</v>
      </c>
      <c r="E19" s="41">
        <v>7.9233333333333338</v>
      </c>
      <c r="F19" s="41">
        <v>14.49666666666667</v>
      </c>
      <c r="G19" s="41">
        <v>10.409999999999998</v>
      </c>
      <c r="H19" s="41">
        <v>105.71366302762759</v>
      </c>
      <c r="I19" s="41">
        <v>-25.260666666664378</v>
      </c>
      <c r="J19" s="41"/>
      <c r="K19" s="41"/>
      <c r="L19" s="41"/>
      <c r="M19" s="41">
        <v>4.2669999999999986</v>
      </c>
      <c r="N19" s="41">
        <v>11.975266222222222</v>
      </c>
      <c r="O19" s="41">
        <v>0.20656666666666668</v>
      </c>
      <c r="P19" s="41">
        <v>0.10986666666666667</v>
      </c>
      <c r="Q19" s="41">
        <v>5.6922222222222228E-2</v>
      </c>
      <c r="R19" s="41">
        <v>0.17379999999999998</v>
      </c>
      <c r="S19" s="41">
        <v>0.10423333333333333</v>
      </c>
      <c r="T19" s="41">
        <v>104.93341038744268</v>
      </c>
      <c r="U19" s="42"/>
      <c r="V19" s="41">
        <v>2.5929000000000002</v>
      </c>
      <c r="W19" s="41">
        <v>7.8996599999999999</v>
      </c>
      <c r="X19" s="41">
        <v>0.22483333333333333</v>
      </c>
      <c r="Y19" s="41">
        <v>0.12006666666666665</v>
      </c>
      <c r="Z19" s="41">
        <v>6.8955555555555548E-2</v>
      </c>
      <c r="AA19" s="41">
        <v>0.14080000000000001</v>
      </c>
      <c r="AB19" s="41">
        <v>0.11846666666666666</v>
      </c>
      <c r="AC19" s="41">
        <v>94.497506885544198</v>
      </c>
      <c r="AD19" s="41">
        <v>57.327333333332398</v>
      </c>
      <c r="AE19" s="41"/>
      <c r="AF19" s="41"/>
      <c r="AG19" s="41"/>
      <c r="AH19" s="41"/>
      <c r="AI19" s="41">
        <v>11.096666666666666</v>
      </c>
      <c r="AJ19" s="41"/>
      <c r="AK19" s="41">
        <v>19.606666666666669</v>
      </c>
      <c r="AL19" s="41"/>
      <c r="AM19" s="41"/>
      <c r="AN19" s="41">
        <v>12.754814814814816</v>
      </c>
      <c r="AO19" s="41"/>
      <c r="AP19" s="41"/>
      <c r="AQ19" s="41"/>
      <c r="AR19" s="41">
        <v>15.181600000000001</v>
      </c>
      <c r="AS19" s="41">
        <v>20.787999999999997</v>
      </c>
      <c r="AT19" s="41">
        <v>11.059999999999999</v>
      </c>
      <c r="AU19" s="41">
        <v>106.09702909620778</v>
      </c>
      <c r="AV19" s="41"/>
      <c r="AW19" s="40">
        <v>0.12441424</v>
      </c>
      <c r="AX19" s="41">
        <f t="shared" si="1"/>
        <v>12.441424</v>
      </c>
      <c r="AY19" s="41">
        <v>10.287000000000001</v>
      </c>
      <c r="AZ19" s="41">
        <f t="shared" si="3"/>
        <v>10.287000000000001</v>
      </c>
      <c r="BA19" s="41">
        <v>106.34940305621133</v>
      </c>
      <c r="BB19" s="41">
        <v>0.9</v>
      </c>
      <c r="BC19" s="41"/>
      <c r="BD19" s="41"/>
      <c r="BE19" s="41"/>
      <c r="BF19" s="41">
        <v>0.1062</v>
      </c>
      <c r="BG19" s="41">
        <f t="shared" si="2"/>
        <v>-0.88000000000000023</v>
      </c>
      <c r="BH19" s="41">
        <v>13.968888888888889</v>
      </c>
      <c r="BI19" s="41">
        <v>11.886666666666667</v>
      </c>
      <c r="BJ19" s="41">
        <v>110.69235309753057</v>
      </c>
      <c r="BK19" s="41">
        <v>110.55059108404524</v>
      </c>
      <c r="BL19" s="41"/>
      <c r="BM19" s="41">
        <v>22.529999999999998</v>
      </c>
      <c r="BN19" s="41">
        <v>11.91</v>
      </c>
    </row>
    <row r="20" spans="1:66" x14ac:dyDescent="0.25">
      <c r="A20">
        <v>2034</v>
      </c>
      <c r="B20" s="40">
        <v>16.081333333333333</v>
      </c>
      <c r="C20" s="41">
        <v>20.964000000000002</v>
      </c>
      <c r="D20" s="41">
        <v>11.569999999999999</v>
      </c>
      <c r="E20" s="41">
        <v>8.4333333333333336</v>
      </c>
      <c r="F20" s="41">
        <v>14.476666666666668</v>
      </c>
      <c r="G20" s="41">
        <v>10.463333333333331</v>
      </c>
      <c r="H20" s="41">
        <v>105.55251045762746</v>
      </c>
      <c r="I20" s="41">
        <v>-27.248666666666033</v>
      </c>
      <c r="J20" s="41"/>
      <c r="K20" s="41"/>
      <c r="L20" s="41"/>
      <c r="M20" s="41">
        <v>4.8169999999999993</v>
      </c>
      <c r="N20" s="41">
        <v>12.168737777777778</v>
      </c>
      <c r="O20" s="41">
        <v>0.20953333333333332</v>
      </c>
      <c r="P20" s="41">
        <v>0.11173333333333334</v>
      </c>
      <c r="Q20" s="41">
        <v>5.8911111111111115E-2</v>
      </c>
      <c r="R20" s="41">
        <v>0.17693333333333336</v>
      </c>
      <c r="S20" s="41">
        <v>0.10459999999999998</v>
      </c>
      <c r="T20" s="41">
        <v>104.5122769018034</v>
      </c>
      <c r="U20" s="42"/>
      <c r="V20" s="41">
        <v>2.6699000000000002</v>
      </c>
      <c r="W20" s="41">
        <v>9.1500999999999983</v>
      </c>
      <c r="X20" s="41">
        <v>0.22970000000000002</v>
      </c>
      <c r="Y20" s="41">
        <v>0.12303333333333333</v>
      </c>
      <c r="Z20" s="41">
        <v>7.686666666666668E-2</v>
      </c>
      <c r="AA20" s="41">
        <v>0.14053333333333332</v>
      </c>
      <c r="AB20" s="41">
        <v>0.11816666666666668</v>
      </c>
      <c r="AC20" s="41">
        <v>93.247801117862423</v>
      </c>
      <c r="AD20" s="41">
        <v>60.329333333333238</v>
      </c>
      <c r="AE20" s="41"/>
      <c r="AF20" s="41"/>
      <c r="AG20" s="41"/>
      <c r="AH20" s="41"/>
      <c r="AI20" s="41">
        <v>11.383333333333335</v>
      </c>
      <c r="AJ20" s="41"/>
      <c r="AK20" s="41">
        <v>19.443333333333332</v>
      </c>
      <c r="AL20" s="41"/>
      <c r="AM20" s="41"/>
      <c r="AN20" s="41">
        <v>13.211481481481483</v>
      </c>
      <c r="AO20" s="41"/>
      <c r="AP20" s="41"/>
      <c r="AQ20" s="41"/>
      <c r="AR20" s="41">
        <v>15.696</v>
      </c>
      <c r="AS20" s="41">
        <v>21.074000000000002</v>
      </c>
      <c r="AT20" s="41">
        <v>11.159999999999998</v>
      </c>
      <c r="AU20" s="41">
        <v>106.26194373625759</v>
      </c>
      <c r="AV20" s="41"/>
      <c r="AW20" s="40">
        <v>0.12906852399999999</v>
      </c>
      <c r="AX20" s="41">
        <f t="shared" si="1"/>
        <v>12.906852399999998</v>
      </c>
      <c r="AY20" s="41">
        <v>10.412999999999998</v>
      </c>
      <c r="AZ20" s="41">
        <f t="shared" si="3"/>
        <v>10.412999999999998</v>
      </c>
      <c r="BA20" s="41">
        <v>106.37172465330779</v>
      </c>
      <c r="BB20" s="41">
        <v>0.9</v>
      </c>
      <c r="BC20" s="41"/>
      <c r="BD20" s="41"/>
      <c r="BE20" s="41"/>
      <c r="BF20" s="41">
        <v>0.1057</v>
      </c>
      <c r="BG20" s="41">
        <f t="shared" si="2"/>
        <v>-0.93000000000000027</v>
      </c>
      <c r="BH20" s="41">
        <v>14.328888888888891</v>
      </c>
      <c r="BI20" s="41">
        <v>12.172222222222222</v>
      </c>
      <c r="BJ20" s="41">
        <v>110.8202380872613</v>
      </c>
      <c r="BK20" s="41">
        <v>110.98164111054162</v>
      </c>
      <c r="BL20" s="41"/>
      <c r="BM20" s="41">
        <v>22.976666666666667</v>
      </c>
      <c r="BN20" s="41">
        <v>12.14</v>
      </c>
    </row>
    <row r="21" spans="1:66" x14ac:dyDescent="0.25">
      <c r="A21">
        <v>2035</v>
      </c>
      <c r="B21" s="40">
        <v>16.588666666666668</v>
      </c>
      <c r="C21" s="41">
        <v>21.203999999999997</v>
      </c>
      <c r="D21" s="41">
        <v>11.71</v>
      </c>
      <c r="E21" s="41">
        <v>8.5766666666666662</v>
      </c>
      <c r="F21" s="41">
        <v>14.46</v>
      </c>
      <c r="G21" s="41">
        <v>10.466666666666665</v>
      </c>
      <c r="H21" s="41">
        <v>105.47151953458268</v>
      </c>
      <c r="I21" s="41">
        <v>-30.022666666666975</v>
      </c>
      <c r="J21" s="41"/>
      <c r="K21" s="41"/>
      <c r="L21" s="41"/>
      <c r="M21" s="41">
        <v>5.3999999999999995</v>
      </c>
      <c r="N21" s="41">
        <v>12.318988888888889</v>
      </c>
      <c r="O21" s="41">
        <v>0.21226666666666666</v>
      </c>
      <c r="P21" s="41">
        <v>0.11319999999999998</v>
      </c>
      <c r="Q21" s="41">
        <v>5.9055555555555556E-2</v>
      </c>
      <c r="R21" s="41">
        <v>0.18036666666666668</v>
      </c>
      <c r="S21" s="41">
        <v>0.10460000000000001</v>
      </c>
      <c r="T21" s="41">
        <v>104.08122637068732</v>
      </c>
      <c r="U21" s="42"/>
      <c r="V21" s="41">
        <v>2.7210999999999999</v>
      </c>
      <c r="W21" s="41">
        <v>10.53706</v>
      </c>
      <c r="X21" s="41">
        <v>0.2341</v>
      </c>
      <c r="Y21" s="41">
        <v>0.12543333333333331</v>
      </c>
      <c r="Z21" s="41">
        <v>8.4166666666666667E-2</v>
      </c>
      <c r="AA21" s="41">
        <v>0.1404</v>
      </c>
      <c r="AB21" s="41">
        <v>0.1179</v>
      </c>
      <c r="AC21" s="41">
        <v>91.841456273326514</v>
      </c>
      <c r="AD21" s="41">
        <v>62.3253333333329</v>
      </c>
      <c r="AE21" s="41"/>
      <c r="AF21" s="41"/>
      <c r="AG21" s="41"/>
      <c r="AH21" s="41"/>
      <c r="AI21" s="41">
        <v>11.099999999999998</v>
      </c>
      <c r="AJ21" s="41"/>
      <c r="AK21" s="41">
        <v>19.306666666666665</v>
      </c>
      <c r="AL21" s="41"/>
      <c r="AM21" s="41"/>
      <c r="AN21" s="41">
        <v>13.495185185185186</v>
      </c>
      <c r="AO21" s="41"/>
      <c r="AP21" s="41"/>
      <c r="AQ21" s="41"/>
      <c r="AR21" s="41">
        <v>16.170533333333335</v>
      </c>
      <c r="AS21" s="41">
        <v>21.334</v>
      </c>
      <c r="AT21" s="41">
        <v>11.379999999999999</v>
      </c>
      <c r="AU21" s="41">
        <v>106.45458118516018</v>
      </c>
      <c r="AV21" s="41"/>
      <c r="AW21" s="40">
        <v>0.133681458</v>
      </c>
      <c r="AX21" s="41">
        <f t="shared" si="1"/>
        <v>13.368145800000001</v>
      </c>
      <c r="AY21" s="41">
        <v>10.539000000000001</v>
      </c>
      <c r="AZ21" s="41">
        <f t="shared" si="3"/>
        <v>10.539000000000001</v>
      </c>
      <c r="BA21" s="41">
        <v>106.40052154925571</v>
      </c>
      <c r="BB21" s="41">
        <v>0.9</v>
      </c>
      <c r="BC21" s="41"/>
      <c r="BD21" s="41"/>
      <c r="BE21" s="41"/>
      <c r="BF21" s="41">
        <v>0.1051</v>
      </c>
      <c r="BG21" s="41">
        <f t="shared" si="2"/>
        <v>-0.99000000000000066</v>
      </c>
      <c r="BH21" s="41">
        <v>14.605555555555558</v>
      </c>
      <c r="BI21" s="41">
        <v>12.128888888888889</v>
      </c>
      <c r="BJ21" s="41">
        <v>111.40483060345011</v>
      </c>
      <c r="BK21" s="41">
        <v>111.34345975325793</v>
      </c>
      <c r="BL21" s="41"/>
      <c r="BM21" s="41">
        <v>23.326666666666664</v>
      </c>
      <c r="BN21" s="41">
        <v>12.306666666666665</v>
      </c>
    </row>
    <row r="22" spans="1:66" x14ac:dyDescent="0.25">
      <c r="A22">
        <v>2036</v>
      </c>
      <c r="B22" s="40">
        <v>17.000666666666671</v>
      </c>
      <c r="C22" s="41">
        <v>21.436</v>
      </c>
      <c r="D22" s="41">
        <v>11.816000000000001</v>
      </c>
      <c r="E22" s="41">
        <v>8.6366666666666667</v>
      </c>
      <c r="F22" s="41">
        <v>14.453333333333335</v>
      </c>
      <c r="G22" s="41">
        <v>10.5</v>
      </c>
      <c r="H22" s="41">
        <v>105.49926839233582</v>
      </c>
      <c r="I22" s="41">
        <v>-32.348666666666134</v>
      </c>
      <c r="J22" s="41"/>
      <c r="K22" s="41"/>
      <c r="L22" s="41"/>
      <c r="M22" s="41">
        <v>6.0170000000000003</v>
      </c>
      <c r="N22" s="41">
        <v>12.442242222222225</v>
      </c>
      <c r="O22" s="41">
        <v>0.21589999999999998</v>
      </c>
      <c r="P22" s="41">
        <v>0.1149</v>
      </c>
      <c r="Q22" s="41">
        <v>6.1822222222222223E-2</v>
      </c>
      <c r="R22" s="41">
        <v>0.18343333333333334</v>
      </c>
      <c r="S22" s="41">
        <v>0.10576666666666666</v>
      </c>
      <c r="T22" s="41">
        <v>103.59925130574437</v>
      </c>
      <c r="U22" s="42"/>
      <c r="V22" s="41">
        <v>2.7932999999999999</v>
      </c>
      <c r="W22" s="41">
        <v>12.7697</v>
      </c>
      <c r="X22" s="41">
        <v>0.23893333333333336</v>
      </c>
      <c r="Y22" s="41">
        <v>0.12780000000000002</v>
      </c>
      <c r="Z22" s="41">
        <v>9.0977777777777782E-2</v>
      </c>
      <c r="AA22" s="41">
        <v>0.1404</v>
      </c>
      <c r="AB22" s="41">
        <v>0.11749999999999999</v>
      </c>
      <c r="AC22" s="41">
        <v>90.452759633600252</v>
      </c>
      <c r="AD22" s="41">
        <v>66.335333333333864</v>
      </c>
      <c r="AE22" s="41"/>
      <c r="AF22" s="41"/>
      <c r="AG22" s="41"/>
      <c r="AH22" s="41"/>
      <c r="AI22" s="41">
        <v>11.453333333333333</v>
      </c>
      <c r="AJ22" s="41"/>
      <c r="AK22" s="41">
        <v>19.096666666666664</v>
      </c>
      <c r="AL22" s="41"/>
      <c r="AM22" s="41"/>
      <c r="AN22" s="41">
        <v>13.86888888888889</v>
      </c>
      <c r="AO22" s="41"/>
      <c r="AP22" s="41"/>
      <c r="AQ22" s="41"/>
      <c r="AR22" s="41">
        <v>16.5748</v>
      </c>
      <c r="AS22" s="41">
        <v>21.568000000000001</v>
      </c>
      <c r="AT22" s="41">
        <v>11.540000000000001</v>
      </c>
      <c r="AU22" s="41">
        <v>106.63887768144515</v>
      </c>
      <c r="AV22" s="41"/>
      <c r="AW22" s="40">
        <v>0.13824847100000001</v>
      </c>
      <c r="AX22" s="41">
        <f t="shared" si="1"/>
        <v>13.824847100000001</v>
      </c>
      <c r="AY22" s="41">
        <v>10.634400000000001</v>
      </c>
      <c r="AZ22" s="41">
        <f t="shared" si="3"/>
        <v>10.634400000000001</v>
      </c>
      <c r="BA22" s="41">
        <v>106.52914347795993</v>
      </c>
      <c r="BB22" s="41">
        <v>0.9</v>
      </c>
      <c r="BC22" s="41"/>
      <c r="BD22" s="41"/>
      <c r="BE22" s="41"/>
      <c r="BF22" s="41">
        <v>0.1046</v>
      </c>
      <c r="BG22" s="41">
        <f t="shared" si="2"/>
        <v>-1.0400000000000007</v>
      </c>
      <c r="BH22" s="41">
        <v>15.384444444444444</v>
      </c>
      <c r="BI22" s="41">
        <v>12.38</v>
      </c>
      <c r="BJ22" s="41">
        <v>111.78365852510719</v>
      </c>
      <c r="BK22" s="41">
        <v>111.89613390723235</v>
      </c>
      <c r="BL22" s="41"/>
      <c r="BM22" s="41">
        <v>23.700000000000003</v>
      </c>
      <c r="BN22" s="41">
        <v>12.466666666666667</v>
      </c>
    </row>
    <row r="23" spans="1:66" x14ac:dyDescent="0.25">
      <c r="A23">
        <v>2037</v>
      </c>
      <c r="B23" s="40">
        <v>17.526666666666667</v>
      </c>
      <c r="C23" s="41">
        <v>21.704000000000001</v>
      </c>
      <c r="D23" s="41">
        <v>11.914</v>
      </c>
      <c r="E23" s="41">
        <v>9.2033333333333349</v>
      </c>
      <c r="F23" s="41">
        <v>14.470000000000002</v>
      </c>
      <c r="G23" s="41">
        <v>10.489999999999998</v>
      </c>
      <c r="H23" s="41">
        <v>105.35476344051345</v>
      </c>
      <c r="I23" s="41">
        <v>-34.386666666665903</v>
      </c>
      <c r="J23" s="41"/>
      <c r="K23" s="41"/>
      <c r="L23" s="41"/>
      <c r="M23" s="41">
        <v>6.6670000000000007</v>
      </c>
      <c r="N23" s="41">
        <v>12.573792888888891</v>
      </c>
      <c r="O23" s="41">
        <v>0.21899999999999997</v>
      </c>
      <c r="P23" s="41">
        <v>0.11609999999999999</v>
      </c>
      <c r="Q23" s="41">
        <v>6.0055555555555556E-2</v>
      </c>
      <c r="R23" s="41">
        <v>0.18576666666666664</v>
      </c>
      <c r="S23" s="41">
        <v>0.10680000000000001</v>
      </c>
      <c r="T23" s="41">
        <v>103.27133946240708</v>
      </c>
      <c r="U23" s="42"/>
      <c r="V23" s="41">
        <v>2.8395999999999999</v>
      </c>
      <c r="W23" s="41">
        <v>13.35702</v>
      </c>
      <c r="X23" s="41">
        <v>0.24273333333333333</v>
      </c>
      <c r="Y23" s="41">
        <v>0.12933333333333333</v>
      </c>
      <c r="Z23" s="41">
        <v>0.1018</v>
      </c>
      <c r="AA23" s="41">
        <v>0.1404</v>
      </c>
      <c r="AB23" s="41">
        <v>0.11746666666666666</v>
      </c>
      <c r="AC23" s="41">
        <v>88.902423709375881</v>
      </c>
      <c r="AD23" s="41">
        <v>68.991333333334737</v>
      </c>
      <c r="AE23" s="41"/>
      <c r="AF23" s="41"/>
      <c r="AG23" s="41"/>
      <c r="AH23" s="41"/>
      <c r="AI23" s="41">
        <v>11.323333333333334</v>
      </c>
      <c r="AJ23" s="41"/>
      <c r="AK23" s="41">
        <v>18.803333333333335</v>
      </c>
      <c r="AL23" s="41"/>
      <c r="AM23" s="41"/>
      <c r="AN23" s="41">
        <v>14.113703703703703</v>
      </c>
      <c r="AO23" s="41"/>
      <c r="AP23" s="41"/>
      <c r="AQ23" s="41"/>
      <c r="AR23" s="41">
        <v>16.963333333333335</v>
      </c>
      <c r="AS23" s="41">
        <v>21.796000000000003</v>
      </c>
      <c r="AT23" s="41">
        <v>11.639999999999999</v>
      </c>
      <c r="AU23" s="41">
        <v>106.38856051431404</v>
      </c>
      <c r="AV23" s="41"/>
      <c r="AW23" s="40">
        <v>0.142656373</v>
      </c>
      <c r="AX23" s="41">
        <f t="shared" si="1"/>
        <v>14.2656373</v>
      </c>
      <c r="AY23" s="41">
        <v>10.7226</v>
      </c>
      <c r="AZ23" s="41">
        <f t="shared" si="3"/>
        <v>10.7226</v>
      </c>
      <c r="BA23" s="41">
        <v>106.60153617714579</v>
      </c>
      <c r="BB23" s="41">
        <v>0.9</v>
      </c>
      <c r="BC23" s="41"/>
      <c r="BD23" s="41"/>
      <c r="BE23" s="41"/>
      <c r="BF23" s="41">
        <v>0.1041</v>
      </c>
      <c r="BG23" s="41">
        <f t="shared" si="2"/>
        <v>-1.0900000000000007</v>
      </c>
      <c r="BH23" s="41">
        <v>16.074444444444445</v>
      </c>
      <c r="BI23" s="41">
        <v>12.582222222222219</v>
      </c>
      <c r="BJ23" s="41">
        <v>112.47892113449009</v>
      </c>
      <c r="BK23" s="41">
        <v>112.37784917572937</v>
      </c>
      <c r="BL23" s="41"/>
      <c r="BM23" s="41">
        <v>23.983333333333334</v>
      </c>
      <c r="BN23" s="41">
        <v>12.56</v>
      </c>
    </row>
    <row r="24" spans="1:66" x14ac:dyDescent="0.25">
      <c r="A24">
        <v>2038</v>
      </c>
      <c r="B24" s="40">
        <v>17.833333333333336</v>
      </c>
      <c r="C24" s="41">
        <v>21.917999999999999</v>
      </c>
      <c r="D24" s="41">
        <v>12.007999999999999</v>
      </c>
      <c r="E24" s="41">
        <v>9.3133333333333326</v>
      </c>
      <c r="F24" s="41">
        <v>14.486666666666666</v>
      </c>
      <c r="G24" s="41">
        <v>10.530000000000001</v>
      </c>
      <c r="H24" s="41">
        <v>105.26546001865938</v>
      </c>
      <c r="I24" s="41">
        <v>-36.262666666666554</v>
      </c>
      <c r="J24" s="41"/>
      <c r="K24" s="41"/>
      <c r="L24" s="41"/>
      <c r="M24" s="41">
        <v>7.3500000000000014</v>
      </c>
      <c r="N24" s="41">
        <v>12.738276444444443</v>
      </c>
      <c r="O24" s="41">
        <v>0.22246666666666667</v>
      </c>
      <c r="P24" s="41">
        <v>0.1176</v>
      </c>
      <c r="Q24" s="41">
        <v>6.1844444444444445E-2</v>
      </c>
      <c r="R24" s="41">
        <v>0.18709999999999996</v>
      </c>
      <c r="S24" s="41">
        <v>0.10753333333333333</v>
      </c>
      <c r="T24" s="41">
        <v>102.78539043137589</v>
      </c>
      <c r="U24" s="42"/>
      <c r="V24" s="41">
        <v>2.8860000000000001</v>
      </c>
      <c r="W24" s="41">
        <v>14.907159999999999</v>
      </c>
      <c r="X24" s="41">
        <v>0.24629999999999999</v>
      </c>
      <c r="Y24" s="41">
        <v>0.13083333333333336</v>
      </c>
      <c r="Z24" s="41">
        <v>0.11467777777777777</v>
      </c>
      <c r="AA24" s="41">
        <v>0.1409</v>
      </c>
      <c r="AB24" s="41">
        <v>0.1159</v>
      </c>
      <c r="AC24" s="41">
        <v>87.608118366504755</v>
      </c>
      <c r="AD24" s="41">
        <v>70.84933333333376</v>
      </c>
      <c r="AE24" s="41"/>
      <c r="AF24" s="41"/>
      <c r="AG24" s="41"/>
      <c r="AH24" s="41"/>
      <c r="AI24" s="41">
        <v>11.046666666666665</v>
      </c>
      <c r="AJ24" s="41"/>
      <c r="AK24" s="41">
        <v>18.673333333333332</v>
      </c>
      <c r="AL24" s="41"/>
      <c r="AM24" s="41"/>
      <c r="AN24" s="41">
        <v>14.477407407407405</v>
      </c>
      <c r="AO24" s="41"/>
      <c r="AP24" s="41"/>
      <c r="AQ24" s="41"/>
      <c r="AR24" s="41">
        <v>17.302399999999999</v>
      </c>
      <c r="AS24" s="41">
        <v>21.994000000000003</v>
      </c>
      <c r="AT24" s="41">
        <v>11.639999999999999</v>
      </c>
      <c r="AU24" s="41">
        <v>106.30495573417694</v>
      </c>
      <c r="AV24" s="41"/>
      <c r="AW24" s="40">
        <v>0.146942991</v>
      </c>
      <c r="AX24" s="41">
        <f t="shared" si="1"/>
        <v>14.6942991</v>
      </c>
      <c r="AY24" s="41">
        <v>10.8072</v>
      </c>
      <c r="AZ24" s="41">
        <f t="shared" si="3"/>
        <v>10.8072</v>
      </c>
      <c r="BA24" s="41">
        <v>106.58759624236725</v>
      </c>
      <c r="BB24" s="41">
        <v>0.9</v>
      </c>
      <c r="BC24" s="41"/>
      <c r="BD24" s="41"/>
      <c r="BE24" s="41"/>
      <c r="BF24" s="41">
        <v>0.1036</v>
      </c>
      <c r="BG24" s="41">
        <f t="shared" si="2"/>
        <v>-1.1400000000000008</v>
      </c>
      <c r="BH24" s="41">
        <v>16.722222222222225</v>
      </c>
      <c r="BI24" s="41">
        <v>13.042222222222222</v>
      </c>
      <c r="BJ24" s="41">
        <v>112.81917694892338</v>
      </c>
      <c r="BK24" s="41">
        <v>112.87055830117603</v>
      </c>
      <c r="BL24" s="41"/>
      <c r="BM24" s="41">
        <v>24.26</v>
      </c>
      <c r="BN24" s="41">
        <v>12.663333333333334</v>
      </c>
    </row>
    <row r="25" spans="1:66" x14ac:dyDescent="0.25">
      <c r="A25">
        <v>2039</v>
      </c>
      <c r="B25" s="40">
        <v>18.02</v>
      </c>
      <c r="C25" s="41">
        <v>22.137999999999998</v>
      </c>
      <c r="D25" s="41">
        <v>12.103999999999999</v>
      </c>
      <c r="E25" s="41">
        <v>9.52</v>
      </c>
      <c r="F25" s="41">
        <v>14.503333333333334</v>
      </c>
      <c r="G25" s="41">
        <v>10.576666666666668</v>
      </c>
      <c r="H25" s="41">
        <v>105.15609268318939</v>
      </c>
      <c r="I25" s="41">
        <v>-37.486666666666224</v>
      </c>
      <c r="J25" s="41"/>
      <c r="K25" s="41"/>
      <c r="L25" s="41"/>
      <c r="M25" s="41">
        <v>8.0670000000000019</v>
      </c>
      <c r="N25" s="41">
        <v>12.945293333333332</v>
      </c>
      <c r="O25" s="41">
        <v>0.22493333333333332</v>
      </c>
      <c r="P25" s="41">
        <v>0.11863333333333333</v>
      </c>
      <c r="Q25" s="41">
        <v>6.2188888888888884E-2</v>
      </c>
      <c r="R25" s="41">
        <v>0.18753333333333333</v>
      </c>
      <c r="S25" s="41">
        <v>0.10730000000000001</v>
      </c>
      <c r="T25" s="41">
        <v>102.34392468496732</v>
      </c>
      <c r="U25" s="42"/>
      <c r="V25" s="41">
        <v>2.9397000000000002</v>
      </c>
      <c r="W25" s="41">
        <v>16.40794</v>
      </c>
      <c r="X25" s="41">
        <v>0.24960000000000002</v>
      </c>
      <c r="Y25" s="41">
        <v>0.13226666666666667</v>
      </c>
      <c r="Z25" s="41">
        <v>0.12302222222222221</v>
      </c>
      <c r="AA25" s="41">
        <v>0.14126666666666665</v>
      </c>
      <c r="AB25" s="41">
        <v>0.11453333333333333</v>
      </c>
      <c r="AC25" s="41">
        <v>86.255476307169431</v>
      </c>
      <c r="AD25" s="41">
        <v>73.941333333333858</v>
      </c>
      <c r="AE25" s="41"/>
      <c r="AF25" s="41"/>
      <c r="AG25" s="41"/>
      <c r="AH25" s="41"/>
      <c r="AI25" s="41">
        <v>10.909999999999998</v>
      </c>
      <c r="AJ25" s="41"/>
      <c r="AK25" s="41">
        <v>18.633333333333333</v>
      </c>
      <c r="AL25" s="41"/>
      <c r="AM25" s="41"/>
      <c r="AN25" s="41">
        <v>14.711851851851851</v>
      </c>
      <c r="AO25" s="41"/>
      <c r="AP25" s="41"/>
      <c r="AQ25" s="41"/>
      <c r="AR25" s="41">
        <v>17.607733333333332</v>
      </c>
      <c r="AS25" s="41">
        <v>22.196000000000002</v>
      </c>
      <c r="AT25" s="41">
        <v>11.7</v>
      </c>
      <c r="AU25" s="41">
        <v>106.39569628612679</v>
      </c>
      <c r="AV25" s="41"/>
      <c r="AW25" s="40">
        <v>0.15098214200000001</v>
      </c>
      <c r="AX25" s="41">
        <f t="shared" si="1"/>
        <v>15.098214200000001</v>
      </c>
      <c r="AY25" s="41">
        <v>10.893599999999999</v>
      </c>
      <c r="AZ25" s="41">
        <f t="shared" si="3"/>
        <v>10.893599999999999</v>
      </c>
      <c r="BA25" s="41">
        <v>106.44749964139187</v>
      </c>
      <c r="BB25" s="41">
        <v>0.9</v>
      </c>
      <c r="BC25" s="41"/>
      <c r="BD25" s="41"/>
      <c r="BE25" s="41"/>
      <c r="BF25" s="41">
        <v>0.10299999999999999</v>
      </c>
      <c r="BG25" s="41">
        <f t="shared" si="2"/>
        <v>-1.2000000000000011</v>
      </c>
      <c r="BH25" s="41">
        <v>17.123333333333335</v>
      </c>
      <c r="BI25" s="41">
        <v>13.157777777777779</v>
      </c>
      <c r="BJ25" s="41">
        <v>113.26515456571646</v>
      </c>
      <c r="BK25" s="41">
        <v>113.21725179023699</v>
      </c>
      <c r="BL25" s="41"/>
      <c r="BM25" s="41">
        <v>24.486666666666668</v>
      </c>
      <c r="BN25" s="41">
        <v>12.75</v>
      </c>
    </row>
    <row r="26" spans="1:66" x14ac:dyDescent="0.25">
      <c r="A26">
        <v>2040</v>
      </c>
      <c r="B26" s="40">
        <v>17.964666666666666</v>
      </c>
      <c r="C26" s="41">
        <v>22.371999999999996</v>
      </c>
      <c r="D26" s="41">
        <v>12.188000000000002</v>
      </c>
      <c r="E26" s="41">
        <v>9.706666666666667</v>
      </c>
      <c r="F26" s="41">
        <v>14.530000000000001</v>
      </c>
      <c r="G26" s="41">
        <v>10.593333333333332</v>
      </c>
      <c r="H26" s="41">
        <v>105.02301525206941</v>
      </c>
      <c r="I26" s="41">
        <v>-38.41266666666732</v>
      </c>
      <c r="J26" s="41"/>
      <c r="K26" s="41"/>
      <c r="L26" s="41"/>
      <c r="M26" s="41">
        <v>8.0670000000000019</v>
      </c>
      <c r="N26" s="41">
        <v>13.180071555555553</v>
      </c>
      <c r="O26" s="41">
        <v>0.22770000000000001</v>
      </c>
      <c r="P26" s="41">
        <v>0.11989999999999999</v>
      </c>
      <c r="Q26" s="41">
        <v>6.4944444444444444E-2</v>
      </c>
      <c r="R26" s="41">
        <v>0.18789999999999998</v>
      </c>
      <c r="S26" s="41">
        <v>0.10659999999999999</v>
      </c>
      <c r="T26" s="41">
        <v>101.76573371994725</v>
      </c>
      <c r="U26" s="42"/>
      <c r="V26" s="41">
        <v>2.9746999999999999</v>
      </c>
      <c r="W26" s="41">
        <v>18.55208</v>
      </c>
      <c r="X26" s="41">
        <v>0.25196666666666667</v>
      </c>
      <c r="Y26" s="41">
        <v>0.13326666666666667</v>
      </c>
      <c r="Z26" s="41">
        <v>0.13262222222222222</v>
      </c>
      <c r="AA26" s="41">
        <v>0.14186666666666667</v>
      </c>
      <c r="AB26" s="41">
        <v>0.11226666666666667</v>
      </c>
      <c r="AC26" s="41">
        <v>85.200901712342599</v>
      </c>
      <c r="AD26" s="41">
        <v>78.719333333332472</v>
      </c>
      <c r="AE26" s="41"/>
      <c r="AF26" s="41"/>
      <c r="AG26" s="41"/>
      <c r="AH26" s="41"/>
      <c r="AI26" s="41">
        <v>10.75</v>
      </c>
      <c r="AJ26" s="41"/>
      <c r="AK26" s="41">
        <v>18.66</v>
      </c>
      <c r="AL26" s="41"/>
      <c r="AM26" s="41"/>
      <c r="AN26" s="41">
        <v>14.96111111111111</v>
      </c>
      <c r="AO26" s="41"/>
      <c r="AP26" s="41"/>
      <c r="AQ26" s="41"/>
      <c r="AR26" s="41">
        <v>17.8188</v>
      </c>
      <c r="AS26" s="41">
        <v>22.335999999999999</v>
      </c>
      <c r="AT26" s="41">
        <v>11.799999999999999</v>
      </c>
      <c r="AU26" s="41">
        <v>106.73766629836157</v>
      </c>
      <c r="AV26" s="41"/>
      <c r="AW26" s="40">
        <v>0.154787489</v>
      </c>
      <c r="AX26" s="41">
        <f t="shared" si="1"/>
        <v>15.478748899999999</v>
      </c>
      <c r="AY26" s="41">
        <v>10.969200000000003</v>
      </c>
      <c r="AZ26" s="41">
        <f t="shared" si="3"/>
        <v>10.969200000000003</v>
      </c>
      <c r="BA26" s="41">
        <v>106.21493533266</v>
      </c>
      <c r="BB26" s="41">
        <v>0.9</v>
      </c>
      <c r="BC26" s="41"/>
      <c r="BD26" s="41"/>
      <c r="BE26" s="41"/>
      <c r="BF26" s="41">
        <v>0.10249999999999999</v>
      </c>
      <c r="BG26" s="41">
        <f t="shared" si="2"/>
        <v>-1.2500000000000011</v>
      </c>
      <c r="BH26" s="41">
        <v>17.548888888888889</v>
      </c>
      <c r="BI26" s="41">
        <v>13.695555555555558</v>
      </c>
      <c r="BJ26" s="41">
        <v>113.52440108040877</v>
      </c>
      <c r="BK26" s="41">
        <v>113.58611537059342</v>
      </c>
      <c r="BL26" s="41"/>
      <c r="BM26" s="41">
        <v>24.726666666666667</v>
      </c>
      <c r="BN26" s="41">
        <v>12.856666666666669</v>
      </c>
    </row>
    <row r="27" spans="1:66" x14ac:dyDescent="0.25">
      <c r="A27">
        <v>2041</v>
      </c>
      <c r="B27" s="40">
        <v>18.106000000000002</v>
      </c>
      <c r="C27" s="41">
        <v>22.594000000000001</v>
      </c>
      <c r="D27" s="41">
        <v>12.266000000000002</v>
      </c>
      <c r="E27" s="41">
        <v>9.82</v>
      </c>
      <c r="F27" s="41">
        <v>14.546666666666667</v>
      </c>
      <c r="G27" s="41">
        <v>10.59</v>
      </c>
      <c r="H27" s="41">
        <v>104.91308258378558</v>
      </c>
      <c r="I27" s="41">
        <v>-38.730666666666465</v>
      </c>
      <c r="J27" s="41"/>
      <c r="K27" s="41"/>
      <c r="L27" s="41"/>
      <c r="M27" s="41">
        <v>8.0670000000000019</v>
      </c>
      <c r="N27" s="41">
        <v>13.427702666666667</v>
      </c>
      <c r="O27" s="41">
        <v>0.22996666666666665</v>
      </c>
      <c r="P27" s="41">
        <v>0.12093333333333334</v>
      </c>
      <c r="Q27" s="41">
        <v>6.4455555555555544E-2</v>
      </c>
      <c r="R27" s="41">
        <v>0.18783333333333332</v>
      </c>
      <c r="S27" s="41">
        <v>0.10713333333333334</v>
      </c>
      <c r="T27" s="41">
        <v>101.35914086273428</v>
      </c>
      <c r="U27" s="42"/>
      <c r="V27" s="41">
        <v>3</v>
      </c>
      <c r="W27" s="41">
        <v>20.153680000000001</v>
      </c>
      <c r="X27" s="41">
        <v>0.25393333333333334</v>
      </c>
      <c r="Y27" s="41">
        <v>0.1341</v>
      </c>
      <c r="Z27" s="41">
        <v>0.13606666666666667</v>
      </c>
      <c r="AA27" s="41">
        <v>0.14193333333333333</v>
      </c>
      <c r="AB27" s="41">
        <v>0.11223333333333334</v>
      </c>
      <c r="AC27" s="41">
        <v>84.154819254943675</v>
      </c>
      <c r="AD27" s="41">
        <v>83.549333333332584</v>
      </c>
      <c r="AE27" s="41"/>
      <c r="AF27" s="41"/>
      <c r="AG27" s="41"/>
      <c r="AH27" s="41"/>
      <c r="AI27" s="41">
        <v>12.063333333333333</v>
      </c>
      <c r="AJ27" s="41"/>
      <c r="AK27" s="41">
        <v>18.439999999999998</v>
      </c>
      <c r="AL27" s="41"/>
      <c r="AM27" s="41"/>
      <c r="AN27" s="41">
        <v>15.124444444444443</v>
      </c>
      <c r="AO27" s="41"/>
      <c r="AP27" s="41"/>
      <c r="AQ27" s="41"/>
      <c r="AR27" s="41">
        <v>17.971999999999998</v>
      </c>
      <c r="AS27" s="41">
        <v>22.457999999999998</v>
      </c>
      <c r="AT27" s="41">
        <v>11.95</v>
      </c>
      <c r="AU27" s="41">
        <v>106.87934622563085</v>
      </c>
      <c r="AV27" s="41"/>
      <c r="AW27" s="40">
        <v>0.15806362700000001</v>
      </c>
      <c r="AX27" s="41">
        <f t="shared" si="1"/>
        <v>15.806362700000001</v>
      </c>
      <c r="AY27" s="41">
        <v>11.039400000000002</v>
      </c>
      <c r="AZ27" s="41">
        <f t="shared" si="3"/>
        <v>11.039400000000002</v>
      </c>
      <c r="BA27" s="41">
        <v>106.09766152457341</v>
      </c>
      <c r="BB27" s="41">
        <v>0.9</v>
      </c>
      <c r="BC27" s="41"/>
      <c r="BD27" s="41"/>
      <c r="BE27" s="41"/>
      <c r="BF27" s="41">
        <v>0.10199999999999999</v>
      </c>
      <c r="BG27" s="41">
        <f t="shared" si="2"/>
        <v>-1.3000000000000012</v>
      </c>
      <c r="BH27" s="41">
        <v>17.674444444444447</v>
      </c>
      <c r="BI27" s="41">
        <v>13.837777777777779</v>
      </c>
      <c r="BJ27" s="41">
        <v>113.93244807822582</v>
      </c>
      <c r="BK27" s="41">
        <v>113.86841165040607</v>
      </c>
      <c r="BL27" s="41"/>
      <c r="BM27" s="41">
        <v>24.946666666666665</v>
      </c>
      <c r="BN27" s="41">
        <v>12.943333333333332</v>
      </c>
    </row>
    <row r="28" spans="1:66" x14ac:dyDescent="0.25">
      <c r="A28">
        <v>2042</v>
      </c>
      <c r="B28" s="40">
        <v>18.212</v>
      </c>
      <c r="C28" s="41">
        <v>22.777999999999999</v>
      </c>
      <c r="D28" s="41">
        <v>12.344000000000003</v>
      </c>
      <c r="E28" s="41">
        <v>10.266666666666667</v>
      </c>
      <c r="F28" s="41">
        <v>14.570000000000002</v>
      </c>
      <c r="G28" s="41">
        <v>10.543333333333333</v>
      </c>
      <c r="H28" s="41">
        <v>104.65619682101453</v>
      </c>
      <c r="I28" s="41">
        <v>-39.154666666665335</v>
      </c>
      <c r="J28" s="41"/>
      <c r="K28" s="41"/>
      <c r="L28" s="41"/>
      <c r="M28" s="41">
        <v>8.0670000000000019</v>
      </c>
      <c r="N28" s="41">
        <v>13.672811999999999</v>
      </c>
      <c r="O28" s="41">
        <v>0.23213333333333336</v>
      </c>
      <c r="P28" s="41">
        <v>0.12196666666666667</v>
      </c>
      <c r="Q28" s="41">
        <v>6.5799999999999984E-2</v>
      </c>
      <c r="R28" s="41">
        <v>0.18806666666666669</v>
      </c>
      <c r="S28" s="41">
        <v>0.10703333333333333</v>
      </c>
      <c r="T28" s="41">
        <v>100.91936321774325</v>
      </c>
      <c r="U28" s="42"/>
      <c r="V28" s="41">
        <v>3</v>
      </c>
      <c r="W28" s="41">
        <v>21.78576</v>
      </c>
      <c r="X28" s="41">
        <v>0.25473333333333331</v>
      </c>
      <c r="Y28" s="41">
        <v>0.13436666666666666</v>
      </c>
      <c r="Z28" s="41">
        <v>0.14681111111111111</v>
      </c>
      <c r="AA28" s="41">
        <v>0.14233333333333334</v>
      </c>
      <c r="AB28" s="41">
        <v>0.11086666666666667</v>
      </c>
      <c r="AC28" s="41">
        <v>83.319580314503597</v>
      </c>
      <c r="AD28" s="41">
        <v>89.741333333333003</v>
      </c>
      <c r="AE28" s="41"/>
      <c r="AF28" s="41"/>
      <c r="AG28" s="41"/>
      <c r="AH28" s="41"/>
      <c r="AI28" s="41">
        <v>12.646666666666667</v>
      </c>
      <c r="AJ28" s="41"/>
      <c r="AK28" s="41">
        <v>18.496666666666663</v>
      </c>
      <c r="AL28" s="41"/>
      <c r="AM28" s="41"/>
      <c r="AN28" s="41">
        <v>15.381111111111112</v>
      </c>
      <c r="AO28" s="41"/>
      <c r="AP28" s="41"/>
      <c r="AQ28" s="41"/>
      <c r="AR28" s="41">
        <v>18.049466666666664</v>
      </c>
      <c r="AS28" s="41">
        <v>22.584</v>
      </c>
      <c r="AT28" s="41">
        <v>11.95</v>
      </c>
      <c r="AU28" s="41">
        <v>106.92568889716564</v>
      </c>
      <c r="AV28" s="41"/>
      <c r="AW28" s="40">
        <v>0.160809698</v>
      </c>
      <c r="AX28" s="41">
        <f t="shared" si="1"/>
        <v>16.080969799999998</v>
      </c>
      <c r="AY28" s="41">
        <v>11.109600000000002</v>
      </c>
      <c r="AZ28" s="41">
        <f t="shared" si="3"/>
        <v>11.109600000000002</v>
      </c>
      <c r="BA28" s="41">
        <v>105.96924200514748</v>
      </c>
      <c r="BB28" s="41">
        <v>0.9</v>
      </c>
      <c r="BC28" s="41"/>
      <c r="BD28" s="41"/>
      <c r="BE28" s="41"/>
      <c r="BF28" s="41">
        <v>0.10150000000000001</v>
      </c>
      <c r="BG28" s="41">
        <f t="shared" si="2"/>
        <v>-1.3499999999999999</v>
      </c>
      <c r="BH28" s="41">
        <v>17.843333333333334</v>
      </c>
      <c r="BI28" s="41">
        <v>14.251111111111111</v>
      </c>
      <c r="BJ28" s="41">
        <v>114.1181796424877</v>
      </c>
      <c r="BK28" s="41">
        <v>114.30557062381213</v>
      </c>
      <c r="BL28" s="41"/>
      <c r="BM28" s="41">
        <v>25.186666666666667</v>
      </c>
      <c r="BN28" s="41">
        <v>13.046666666666665</v>
      </c>
    </row>
    <row r="29" spans="1:66" x14ac:dyDescent="0.25">
      <c r="A29">
        <v>2043</v>
      </c>
      <c r="B29" s="40">
        <v>18.491333333333333</v>
      </c>
      <c r="C29" s="41">
        <v>22.962</v>
      </c>
      <c r="D29" s="41">
        <v>12.406000000000001</v>
      </c>
      <c r="E29" s="41">
        <v>9.98</v>
      </c>
      <c r="F29" s="41">
        <v>14.563333333333331</v>
      </c>
      <c r="G29" s="41">
        <v>10.57</v>
      </c>
      <c r="H29" s="41">
        <v>104.62957555944361</v>
      </c>
      <c r="I29" s="41">
        <v>-39.17266666666697</v>
      </c>
      <c r="J29" s="41"/>
      <c r="K29" s="41"/>
      <c r="L29" s="41"/>
      <c r="M29" s="41">
        <v>8.0670000000000019</v>
      </c>
      <c r="N29" s="41">
        <v>13.903759111111109</v>
      </c>
      <c r="O29" s="41">
        <v>0.23350000000000001</v>
      </c>
      <c r="P29" s="41">
        <v>0.12263333333333333</v>
      </c>
      <c r="Q29" s="41">
        <v>6.6300000000000012E-2</v>
      </c>
      <c r="R29" s="41">
        <v>0.18810000000000002</v>
      </c>
      <c r="S29" s="41">
        <v>0.10723333333333333</v>
      </c>
      <c r="T29" s="41">
        <v>100.52322563632536</v>
      </c>
      <c r="U29" s="42"/>
      <c r="V29" s="41">
        <v>3</v>
      </c>
      <c r="W29" s="41">
        <v>23.328679999999999</v>
      </c>
      <c r="X29" s="41">
        <v>0.25659999999999999</v>
      </c>
      <c r="Y29" s="41">
        <v>0.1353</v>
      </c>
      <c r="Z29" s="41">
        <v>0.14482222222222221</v>
      </c>
      <c r="AA29" s="41">
        <v>0.14233333333333334</v>
      </c>
      <c r="AB29" s="41">
        <v>0.111</v>
      </c>
      <c r="AC29" s="41">
        <v>83.129575559443609</v>
      </c>
      <c r="AD29" s="41">
        <v>97.097333333333594</v>
      </c>
      <c r="AE29" s="41"/>
      <c r="AF29" s="41"/>
      <c r="AG29" s="41"/>
      <c r="AH29" s="41"/>
      <c r="AI29" s="41">
        <v>12.90666666666667</v>
      </c>
      <c r="AJ29" s="41"/>
      <c r="AK29" s="41">
        <v>18.246666666666666</v>
      </c>
      <c r="AL29" s="41"/>
      <c r="AM29" s="41"/>
      <c r="AN29" s="41">
        <v>15.571481481481483</v>
      </c>
      <c r="AO29" s="41"/>
      <c r="AP29" s="41"/>
      <c r="AQ29" s="41"/>
      <c r="AR29" s="41">
        <v>18.115333333333336</v>
      </c>
      <c r="AS29" s="41">
        <v>22.69</v>
      </c>
      <c r="AT29" s="41">
        <v>11.97</v>
      </c>
      <c r="AU29" s="41">
        <v>106.95173573778207</v>
      </c>
      <c r="AV29" s="41"/>
      <c r="AW29" s="40">
        <v>0.16289685800000001</v>
      </c>
      <c r="AX29" s="41">
        <f t="shared" si="1"/>
        <v>16.289685800000001</v>
      </c>
      <c r="AY29" s="41">
        <v>11.1654</v>
      </c>
      <c r="AZ29" s="41">
        <f t="shared" si="3"/>
        <v>11.1654</v>
      </c>
      <c r="BA29" s="41">
        <v>106.01055276819051</v>
      </c>
      <c r="BB29" s="41">
        <v>0.9</v>
      </c>
      <c r="BC29" s="41"/>
      <c r="BD29" s="41"/>
      <c r="BE29" s="41"/>
      <c r="BF29" s="41">
        <v>0.10100000000000001</v>
      </c>
      <c r="BG29" s="41">
        <f t="shared" si="2"/>
        <v>-1.4</v>
      </c>
      <c r="BH29" s="41">
        <v>18.143333333333334</v>
      </c>
      <c r="BI29" s="41">
        <v>14.325555555555555</v>
      </c>
      <c r="BJ29" s="41">
        <v>114.84379046351577</v>
      </c>
      <c r="BK29" s="41">
        <v>114.84379046351577</v>
      </c>
      <c r="BL29" s="41"/>
      <c r="BM29" s="41">
        <v>25.293333333333329</v>
      </c>
      <c r="BN29" s="41">
        <v>13.086666666666666</v>
      </c>
    </row>
    <row r="30" spans="1:66" x14ac:dyDescent="0.25">
      <c r="A30">
        <v>2044</v>
      </c>
      <c r="B30" s="40">
        <v>18.623333333333335</v>
      </c>
      <c r="C30" s="41">
        <v>23.132000000000001</v>
      </c>
      <c r="D30" s="41">
        <v>12.453999999999999</v>
      </c>
      <c r="E30" s="41">
        <v>10.159999999999998</v>
      </c>
      <c r="F30" s="41">
        <v>14.583333333333334</v>
      </c>
      <c r="G30" s="41">
        <v>10.53</v>
      </c>
      <c r="H30" s="41">
        <v>104.55653410279005</v>
      </c>
      <c r="I30" s="41">
        <v>-39.10866666666513</v>
      </c>
      <c r="J30" s="41"/>
      <c r="K30" s="41"/>
      <c r="L30" s="41"/>
      <c r="M30" s="41">
        <v>8.0670000000000019</v>
      </c>
      <c r="N30" s="41">
        <v>14.133626666666663</v>
      </c>
      <c r="O30" s="41">
        <v>0.23536666666666667</v>
      </c>
      <c r="P30" s="41">
        <v>0.12363333333333333</v>
      </c>
      <c r="Q30" s="41">
        <v>6.9000000000000006E-2</v>
      </c>
      <c r="R30" s="41">
        <v>0.18833333333333332</v>
      </c>
      <c r="S30" s="41">
        <v>0.10703333333333333</v>
      </c>
      <c r="T30" s="41">
        <v>100.35574753769978</v>
      </c>
      <c r="U30" s="42"/>
      <c r="V30" s="41">
        <v>3</v>
      </c>
      <c r="W30" s="41">
        <v>24.316139999999997</v>
      </c>
      <c r="X30" s="41">
        <v>0.25786666666666663</v>
      </c>
      <c r="Y30" s="41">
        <v>0.13596666666666665</v>
      </c>
      <c r="Z30" s="41">
        <v>0.1512111111111111</v>
      </c>
      <c r="AA30" s="41">
        <v>0.14259999999999998</v>
      </c>
      <c r="AB30" s="41">
        <v>0.10959999999999999</v>
      </c>
      <c r="AC30" s="41">
        <v>83.056534102790053</v>
      </c>
      <c r="AD30" s="41">
        <v>103.51133333333263</v>
      </c>
      <c r="AE30" s="41"/>
      <c r="AF30" s="41"/>
      <c r="AG30" s="41"/>
      <c r="AH30" s="41"/>
      <c r="AI30" s="41">
        <v>12.933333333333334</v>
      </c>
      <c r="AJ30" s="41"/>
      <c r="AK30" s="41">
        <v>18.296666666666663</v>
      </c>
      <c r="AL30" s="41"/>
      <c r="AM30" s="41"/>
      <c r="AN30" s="41">
        <v>15.881481481481483</v>
      </c>
      <c r="AO30" s="41"/>
      <c r="AP30" s="41"/>
      <c r="AQ30" s="41"/>
      <c r="AR30" s="41">
        <v>18.16866666666667</v>
      </c>
      <c r="AS30" s="41">
        <v>22.76</v>
      </c>
      <c r="AT30" s="41">
        <v>12.03</v>
      </c>
      <c r="AU30" s="41">
        <v>107.07835566871555</v>
      </c>
      <c r="AV30" s="41"/>
      <c r="AW30" s="40">
        <v>0.16468001800000001</v>
      </c>
      <c r="AX30" s="41">
        <f t="shared" si="1"/>
        <v>16.4680018</v>
      </c>
      <c r="AY30" s="41">
        <v>11.208599999999999</v>
      </c>
      <c r="AZ30" s="41">
        <f t="shared" si="3"/>
        <v>11.208599999999999</v>
      </c>
      <c r="BA30" s="41">
        <v>105.94600135533292</v>
      </c>
      <c r="BB30" s="41">
        <v>0.9</v>
      </c>
      <c r="BC30" s="41"/>
      <c r="BD30" s="41"/>
      <c r="BE30" s="41"/>
      <c r="BF30" s="41">
        <v>0.10050000000000001</v>
      </c>
      <c r="BG30" s="41">
        <f t="shared" si="2"/>
        <v>-1.45</v>
      </c>
      <c r="BH30" s="41">
        <v>18.500000000000004</v>
      </c>
      <c r="BI30" s="41">
        <v>14.558888888888887</v>
      </c>
      <c r="BJ30" s="41">
        <v>115.55549001813901</v>
      </c>
      <c r="BK30" s="41">
        <v>115.60188000772564</v>
      </c>
      <c r="BL30" s="41"/>
      <c r="BM30" s="41">
        <v>25.383333333333336</v>
      </c>
      <c r="BN30" s="41">
        <v>13.123333333333333</v>
      </c>
    </row>
    <row r="31" spans="1:66" x14ac:dyDescent="0.25">
      <c r="A31">
        <v>2045</v>
      </c>
      <c r="B31" s="40">
        <v>18.917999999999999</v>
      </c>
      <c r="C31" s="41">
        <v>23.262</v>
      </c>
      <c r="D31" s="41">
        <v>12.502000000000002</v>
      </c>
      <c r="E31" s="41">
        <v>10.356666666666666</v>
      </c>
      <c r="F31" s="41">
        <v>14.596666666666666</v>
      </c>
      <c r="G31" s="41">
        <v>10.523333333333333</v>
      </c>
      <c r="H31" s="41">
        <v>104.41217185378632</v>
      </c>
      <c r="I31" s="41">
        <v>-39.162666666665572</v>
      </c>
      <c r="J31" s="41"/>
      <c r="K31" s="41"/>
      <c r="L31" s="41"/>
      <c r="M31" s="41">
        <v>8.0670000000000019</v>
      </c>
      <c r="N31" s="41">
        <v>14.370729777777774</v>
      </c>
      <c r="O31" s="41">
        <v>0.23680000000000001</v>
      </c>
      <c r="P31" s="41">
        <v>0.12440000000000001</v>
      </c>
      <c r="Q31" s="41">
        <v>6.7844444444444443E-2</v>
      </c>
      <c r="R31" s="41">
        <v>0.18836666666666668</v>
      </c>
      <c r="S31" s="41">
        <v>0.10736666666666667</v>
      </c>
      <c r="T31" s="41">
        <v>99.951923785010237</v>
      </c>
      <c r="U31" s="42"/>
      <c r="V31" s="41">
        <v>3</v>
      </c>
      <c r="W31" s="41">
        <v>24.735459999999996</v>
      </c>
      <c r="X31" s="41">
        <v>0.26053333333333334</v>
      </c>
      <c r="Y31" s="41">
        <v>0.13739999999999999</v>
      </c>
      <c r="Z31" s="41">
        <v>0.14623333333333333</v>
      </c>
      <c r="AA31" s="41">
        <v>0.14226666666666668</v>
      </c>
      <c r="AB31" s="41">
        <v>0.11059999999999999</v>
      </c>
      <c r="AC31" s="41">
        <v>82.912171853786319</v>
      </c>
      <c r="AD31" s="41">
        <v>110.4173333333347</v>
      </c>
      <c r="AE31" s="41"/>
      <c r="AF31" s="41"/>
      <c r="AG31" s="41"/>
      <c r="AH31" s="41"/>
      <c r="AI31" s="41">
        <v>13.356666666666669</v>
      </c>
      <c r="AJ31" s="41"/>
      <c r="AK31" s="41">
        <v>18.266666666666666</v>
      </c>
      <c r="AL31" s="41"/>
      <c r="AM31" s="41"/>
      <c r="AN31" s="41">
        <v>16.031111111111109</v>
      </c>
      <c r="AO31" s="41"/>
      <c r="AP31" s="41"/>
      <c r="AQ31" s="41"/>
      <c r="AR31" s="41">
        <v>18.249733333333335</v>
      </c>
      <c r="AS31" s="41">
        <v>22.852</v>
      </c>
      <c r="AT31" s="41">
        <v>12.079999999999998</v>
      </c>
      <c r="AU31" s="41">
        <v>107.17596169607071</v>
      </c>
      <c r="AV31" s="41"/>
      <c r="AW31" s="40">
        <v>0.16615924000000001</v>
      </c>
      <c r="AX31" s="41">
        <f t="shared" si="1"/>
        <v>16.615924</v>
      </c>
      <c r="AY31" s="41">
        <v>11.251800000000003</v>
      </c>
      <c r="AZ31" s="41">
        <f t="shared" si="3"/>
        <v>11.251800000000003</v>
      </c>
      <c r="BA31" s="41">
        <v>105.95068692752864</v>
      </c>
      <c r="BB31" s="41">
        <v>0.9</v>
      </c>
      <c r="BC31" s="41"/>
      <c r="BD31" s="41"/>
      <c r="BE31" s="41"/>
      <c r="BF31" s="41">
        <v>0.10050000000000001</v>
      </c>
      <c r="BG31" s="41">
        <f t="shared" si="2"/>
        <v>-1.45</v>
      </c>
      <c r="BH31" s="41">
        <v>18.59888888888889</v>
      </c>
      <c r="BI31" s="41">
        <v>14.756666666666666</v>
      </c>
      <c r="BJ31" s="41">
        <v>116.39682970673685</v>
      </c>
      <c r="BK31" s="41">
        <v>116.24995798770811</v>
      </c>
      <c r="BL31" s="41"/>
      <c r="BM31" s="41">
        <v>25.436666666666667</v>
      </c>
      <c r="BN31" s="41">
        <v>13.146666666666665</v>
      </c>
    </row>
    <row r="32" spans="1:66" x14ac:dyDescent="0.25">
      <c r="A32">
        <v>2046</v>
      </c>
      <c r="B32" s="40">
        <v>19.05</v>
      </c>
      <c r="C32" s="41">
        <v>23.361999999999998</v>
      </c>
      <c r="D32" s="41">
        <v>12.554000000000002</v>
      </c>
      <c r="E32" s="41">
        <v>10.246666666666666</v>
      </c>
      <c r="F32" s="41">
        <v>14.6</v>
      </c>
      <c r="G32" s="41">
        <v>10.543333333333333</v>
      </c>
      <c r="H32" s="41">
        <v>104.35734325872465</v>
      </c>
      <c r="I32" s="41">
        <v>-39.228666666666356</v>
      </c>
      <c r="J32" s="41"/>
      <c r="K32" s="41"/>
      <c r="L32" s="41"/>
      <c r="M32" s="41">
        <v>8.0670000000000019</v>
      </c>
      <c r="N32" s="41">
        <v>14.629108444444444</v>
      </c>
      <c r="O32" s="41">
        <v>0.23843333333333336</v>
      </c>
      <c r="P32" s="41">
        <v>0.12523333333333334</v>
      </c>
      <c r="Q32" s="41">
        <v>6.8888888888888888E-2</v>
      </c>
      <c r="R32" s="41">
        <v>0.18843333333333334</v>
      </c>
      <c r="S32" s="41">
        <v>0.10773333333333333</v>
      </c>
      <c r="T32" s="41">
        <v>99.71382898088865</v>
      </c>
      <c r="U32" s="42"/>
      <c r="V32" s="41">
        <v>3</v>
      </c>
      <c r="W32" s="41">
        <v>24.466339999999999</v>
      </c>
      <c r="X32" s="41">
        <v>0.26119999999999999</v>
      </c>
      <c r="Y32" s="41">
        <v>0.13770000000000002</v>
      </c>
      <c r="Z32" s="41">
        <v>0.15098888888888887</v>
      </c>
      <c r="AA32" s="41">
        <v>0.14243333333333333</v>
      </c>
      <c r="AB32" s="41">
        <v>0.10980000000000001</v>
      </c>
      <c r="AC32" s="41">
        <v>82.857343258724654</v>
      </c>
      <c r="AD32" s="41">
        <v>115.0793333333322</v>
      </c>
      <c r="AE32" s="41"/>
      <c r="AF32" s="41"/>
      <c r="AG32" s="41"/>
      <c r="AH32" s="41"/>
      <c r="AI32" s="41">
        <v>13.576666666666668</v>
      </c>
      <c r="AJ32" s="41"/>
      <c r="AK32" s="41">
        <v>18.313333333333333</v>
      </c>
      <c r="AL32" s="41"/>
      <c r="AM32" s="41"/>
      <c r="AN32" s="41">
        <v>16.229629629629628</v>
      </c>
      <c r="AO32" s="41"/>
      <c r="AP32" s="41"/>
      <c r="AQ32" s="41"/>
      <c r="AR32" s="41">
        <v>18.3384</v>
      </c>
      <c r="AS32" s="41">
        <v>22.939999999999998</v>
      </c>
      <c r="AT32" s="41">
        <v>12.14</v>
      </c>
      <c r="AU32" s="41">
        <v>107.3443316366174</v>
      </c>
      <c r="AV32" s="41"/>
      <c r="AW32" s="40">
        <v>0.16774201799999999</v>
      </c>
      <c r="AX32" s="41">
        <f t="shared" si="1"/>
        <v>16.7742018</v>
      </c>
      <c r="AY32" s="41">
        <v>11.298600000000002</v>
      </c>
      <c r="AZ32" s="41">
        <f t="shared" si="3"/>
        <v>11.298600000000002</v>
      </c>
      <c r="BA32" s="41">
        <v>105.80181500347749</v>
      </c>
      <c r="BB32" s="41">
        <v>0.9</v>
      </c>
      <c r="BC32" s="41"/>
      <c r="BD32" s="41"/>
      <c r="BE32" s="41"/>
      <c r="BF32" s="41">
        <v>0.10050000000000001</v>
      </c>
      <c r="BG32" s="41">
        <f t="shared" si="2"/>
        <v>-1.45</v>
      </c>
      <c r="BH32" s="41">
        <v>18.468888888888891</v>
      </c>
      <c r="BI32" s="41">
        <v>14.926666666666666</v>
      </c>
      <c r="BJ32" s="41">
        <v>116.78975443308214</v>
      </c>
      <c r="BK32" s="41">
        <v>116.7358804785501</v>
      </c>
      <c r="BL32" s="41"/>
      <c r="BM32" s="41">
        <v>25.580000000000002</v>
      </c>
      <c r="BN32" s="41">
        <v>13.219999999999999</v>
      </c>
    </row>
    <row r="33" spans="1:66" x14ac:dyDescent="0.25">
      <c r="A33">
        <v>2047</v>
      </c>
      <c r="B33" s="40">
        <v>19.161333333333335</v>
      </c>
      <c r="C33" s="41">
        <v>23.459999999999997</v>
      </c>
      <c r="D33" s="41">
        <v>12.608000000000002</v>
      </c>
      <c r="E33" s="41">
        <v>10.433333333333334</v>
      </c>
      <c r="F33" s="41">
        <v>14.6</v>
      </c>
      <c r="G33" s="41">
        <v>10.546666666666667</v>
      </c>
      <c r="H33" s="41">
        <v>104.24811377342188</v>
      </c>
      <c r="I33" s="41">
        <v>-38.98866666666612</v>
      </c>
      <c r="J33" s="41"/>
      <c r="K33" s="41"/>
      <c r="L33" s="41"/>
      <c r="M33" s="41">
        <v>8.0670000000000019</v>
      </c>
      <c r="N33" s="41">
        <v>14.885189777777777</v>
      </c>
      <c r="O33" s="41">
        <v>0.23920000000000002</v>
      </c>
      <c r="P33" s="41">
        <v>0.12563333333333335</v>
      </c>
      <c r="Q33" s="41">
        <v>6.9211111111111112E-2</v>
      </c>
      <c r="R33" s="41">
        <v>0.18863333333333335</v>
      </c>
      <c r="S33" s="41">
        <v>0.10756666666666666</v>
      </c>
      <c r="T33" s="41">
        <v>99.324142491206018</v>
      </c>
      <c r="U33" s="42"/>
      <c r="V33" s="41">
        <v>3</v>
      </c>
      <c r="W33" s="41">
        <v>25.506240000000002</v>
      </c>
      <c r="X33" s="41">
        <v>0.26343333333333335</v>
      </c>
      <c r="Y33" s="41">
        <v>0.13890000000000002</v>
      </c>
      <c r="Z33" s="41">
        <v>0.15142222222222221</v>
      </c>
      <c r="AA33" s="41">
        <v>0.14249999999999999</v>
      </c>
      <c r="AB33" s="41">
        <v>0.11006666666666666</v>
      </c>
      <c r="AC33" s="41">
        <v>82.748113773421878</v>
      </c>
      <c r="AD33" s="41">
        <v>120.77733333333285</v>
      </c>
      <c r="AE33" s="41"/>
      <c r="AF33" s="41"/>
      <c r="AG33" s="41"/>
      <c r="AH33" s="41"/>
      <c r="AI33" s="41">
        <v>13.836666666666666</v>
      </c>
      <c r="AJ33" s="41"/>
      <c r="AK33" s="41">
        <v>18.356666666666666</v>
      </c>
      <c r="AL33" s="41"/>
      <c r="AM33" s="41"/>
      <c r="AN33" s="41">
        <v>16.171851851851851</v>
      </c>
      <c r="AO33" s="41"/>
      <c r="AP33" s="41"/>
      <c r="AQ33" s="41"/>
      <c r="AR33" s="41">
        <v>18.468799999999998</v>
      </c>
      <c r="AS33" s="41">
        <v>23.026</v>
      </c>
      <c r="AT33" s="41">
        <v>12.190000000000001</v>
      </c>
      <c r="AU33" s="41">
        <v>107.40555712985557</v>
      </c>
      <c r="AV33" s="41"/>
      <c r="AW33" s="40">
        <v>0.169328373</v>
      </c>
      <c r="AX33" s="41">
        <f t="shared" si="1"/>
        <v>16.932837299999999</v>
      </c>
      <c r="AY33" s="41">
        <v>11.347200000000003</v>
      </c>
      <c r="AZ33" s="41">
        <f t="shared" si="3"/>
        <v>11.347200000000003</v>
      </c>
      <c r="BA33" s="41">
        <v>105.73743055436488</v>
      </c>
      <c r="BB33" s="41">
        <v>0.9</v>
      </c>
      <c r="BC33" s="41"/>
      <c r="BD33" s="41"/>
      <c r="BE33" s="41"/>
      <c r="BF33" s="41">
        <v>0.10050000000000001</v>
      </c>
      <c r="BG33" s="41">
        <f t="shared" si="2"/>
        <v>-1.45</v>
      </c>
      <c r="BH33" s="41">
        <v>18.645555555555557</v>
      </c>
      <c r="BI33" s="41">
        <v>15.101111111111109</v>
      </c>
      <c r="BJ33" s="41">
        <v>117.01279908025306</v>
      </c>
      <c r="BK33" s="41">
        <v>116.91250783970875</v>
      </c>
      <c r="BL33" s="41"/>
      <c r="BM33" s="41">
        <v>25.753333333333334</v>
      </c>
      <c r="BN33" s="41">
        <v>13.306666666666667</v>
      </c>
    </row>
    <row r="34" spans="1:66" x14ac:dyDescent="0.25">
      <c r="A34">
        <v>2048</v>
      </c>
      <c r="B34" s="40">
        <v>19.294666666666664</v>
      </c>
      <c r="C34" s="41">
        <v>23.558</v>
      </c>
      <c r="D34" s="41">
        <v>12.657999999999998</v>
      </c>
      <c r="E34" s="41">
        <v>10.103333333333332</v>
      </c>
      <c r="F34" s="41">
        <v>14.59</v>
      </c>
      <c r="G34" s="41">
        <v>10.63</v>
      </c>
      <c r="H34" s="41">
        <v>104.33224861828069</v>
      </c>
      <c r="I34" s="41">
        <v>-38.794666666666089</v>
      </c>
      <c r="J34" s="41"/>
      <c r="K34" s="41"/>
      <c r="L34" s="41"/>
      <c r="M34" s="41">
        <v>8.0670000000000019</v>
      </c>
      <c r="N34" s="41">
        <v>15.135238666666668</v>
      </c>
      <c r="O34" s="41">
        <v>0.24043333333333336</v>
      </c>
      <c r="P34" s="41">
        <v>0.12633333333333333</v>
      </c>
      <c r="Q34" s="41">
        <v>7.406666666666667E-2</v>
      </c>
      <c r="R34" s="41">
        <v>0.18866666666666668</v>
      </c>
      <c r="S34" s="41">
        <v>0.1075</v>
      </c>
      <c r="T34" s="41">
        <v>99.186979892759609</v>
      </c>
      <c r="U34" s="42"/>
      <c r="V34" s="41">
        <v>3</v>
      </c>
      <c r="W34" s="41">
        <v>25.335739999999994</v>
      </c>
      <c r="X34" s="41">
        <v>0.26413333333333333</v>
      </c>
      <c r="Y34" s="41">
        <v>0.13930000000000001</v>
      </c>
      <c r="Z34" s="41">
        <v>0.15585555555555555</v>
      </c>
      <c r="AA34" s="41">
        <v>0.14273333333333335</v>
      </c>
      <c r="AB34" s="41">
        <v>0.10923333333333334</v>
      </c>
      <c r="AC34" s="41">
        <v>82.832248618280687</v>
      </c>
      <c r="AD34" s="41">
        <v>125.69733333333444</v>
      </c>
      <c r="AE34" s="41"/>
      <c r="AF34" s="41"/>
      <c r="AG34" s="41"/>
      <c r="AH34" s="41"/>
      <c r="AI34" s="41">
        <v>13.660000000000002</v>
      </c>
      <c r="AJ34" s="41"/>
      <c r="AK34" s="41">
        <v>18.133333333333333</v>
      </c>
      <c r="AL34" s="41"/>
      <c r="AM34" s="41"/>
      <c r="AN34" s="41">
        <v>16.327037037037037</v>
      </c>
      <c r="AO34" s="41"/>
      <c r="AP34" s="41"/>
      <c r="AQ34" s="41"/>
      <c r="AR34" s="41">
        <v>18.584533333333336</v>
      </c>
      <c r="AS34" s="41">
        <v>23.094000000000001</v>
      </c>
      <c r="AT34" s="41">
        <v>12.190000000000001</v>
      </c>
      <c r="AU34" s="41">
        <v>107.56215547858456</v>
      </c>
      <c r="AV34" s="41"/>
      <c r="AW34" s="40">
        <v>0.17116985300000001</v>
      </c>
      <c r="AX34" s="41">
        <f t="shared" si="1"/>
        <v>17.1169853</v>
      </c>
      <c r="AY34" s="41">
        <v>11.392199999999999</v>
      </c>
      <c r="AZ34" s="41">
        <f t="shared" si="3"/>
        <v>11.392199999999999</v>
      </c>
      <c r="BA34" s="41">
        <v>105.59212735495483</v>
      </c>
      <c r="BB34" s="41">
        <v>0.9</v>
      </c>
      <c r="BC34" s="41"/>
      <c r="BD34" s="41"/>
      <c r="BE34" s="41"/>
      <c r="BF34" s="41">
        <v>0.10050000000000001</v>
      </c>
      <c r="BG34" s="41">
        <f t="shared" si="2"/>
        <v>-1.45</v>
      </c>
      <c r="BH34" s="41">
        <v>18.816666666666666</v>
      </c>
      <c r="BI34" s="41">
        <v>15.191111111111107</v>
      </c>
      <c r="BJ34" s="41">
        <v>116.92596960540384</v>
      </c>
      <c r="BK34" s="41">
        <v>117.01770945722777</v>
      </c>
      <c r="BL34" s="41"/>
      <c r="BM34" s="41">
        <v>25.990000000000002</v>
      </c>
      <c r="BN34" s="41">
        <v>13.43</v>
      </c>
    </row>
    <row r="35" spans="1:66" x14ac:dyDescent="0.25">
      <c r="A35">
        <v>2049</v>
      </c>
      <c r="B35" s="40">
        <v>19.503333333333334</v>
      </c>
      <c r="C35" s="41">
        <v>23.655999999999999</v>
      </c>
      <c r="D35" s="41">
        <v>12.715999999999999</v>
      </c>
      <c r="E35" s="41">
        <v>10.453333333333333</v>
      </c>
      <c r="F35" s="41">
        <v>14.62</v>
      </c>
      <c r="G35" s="41">
        <v>10.586666666666666</v>
      </c>
      <c r="H35" s="41">
        <v>104.26470576245518</v>
      </c>
      <c r="I35" s="41">
        <v>-38.652666666667557</v>
      </c>
      <c r="J35" s="41"/>
      <c r="K35" s="41"/>
      <c r="L35" s="41"/>
      <c r="M35" s="41">
        <v>8.0670000000000019</v>
      </c>
      <c r="N35" s="41">
        <v>15.342568444444444</v>
      </c>
      <c r="O35" s="41">
        <v>0.24156666666666668</v>
      </c>
      <c r="P35" s="41">
        <v>0.12703333333333333</v>
      </c>
      <c r="Q35" s="41">
        <v>7.4733333333333332E-2</v>
      </c>
      <c r="R35" s="41">
        <v>0.18883333333333333</v>
      </c>
      <c r="S35" s="41">
        <v>0.1072</v>
      </c>
      <c r="T35" s="41">
        <v>98.841594607740916</v>
      </c>
      <c r="U35" s="42"/>
      <c r="V35" s="41">
        <v>3</v>
      </c>
      <c r="W35" s="41">
        <v>25.748579999999997</v>
      </c>
      <c r="X35" s="41">
        <v>0.26530000000000004</v>
      </c>
      <c r="Y35" s="41">
        <v>0.14003333333333334</v>
      </c>
      <c r="Z35" s="41">
        <v>0.15660000000000004</v>
      </c>
      <c r="AA35" s="41">
        <v>0.1429</v>
      </c>
      <c r="AB35" s="41">
        <v>0.10863333333333332</v>
      </c>
      <c r="AC35" s="41">
        <v>82.764705762455179</v>
      </c>
      <c r="AD35" s="41">
        <v>129.45933333333269</v>
      </c>
      <c r="AE35" s="41"/>
      <c r="AF35" s="41"/>
      <c r="AG35" s="41"/>
      <c r="AH35" s="41"/>
      <c r="AI35" s="41">
        <v>13.943333333333333</v>
      </c>
      <c r="AJ35" s="41"/>
      <c r="AK35" s="41">
        <v>18.159999999999997</v>
      </c>
      <c r="AL35" s="41"/>
      <c r="AM35" s="41"/>
      <c r="AN35" s="41">
        <v>16.399999999999995</v>
      </c>
      <c r="AO35" s="41"/>
      <c r="AP35" s="41"/>
      <c r="AQ35" s="41"/>
      <c r="AR35" s="41">
        <v>18.707866666666664</v>
      </c>
      <c r="AS35" s="41">
        <v>23.152000000000001</v>
      </c>
      <c r="AT35" s="41">
        <v>12.25</v>
      </c>
      <c r="AU35" s="41">
        <v>107.56195805619383</v>
      </c>
      <c r="AV35" s="41"/>
      <c r="AW35" s="40">
        <v>0.172937591</v>
      </c>
      <c r="AX35" s="41">
        <f t="shared" si="1"/>
        <v>17.293759099999999</v>
      </c>
      <c r="AY35" s="41">
        <v>11.4444</v>
      </c>
      <c r="AZ35" s="41">
        <f t="shared" si="3"/>
        <v>11.4444</v>
      </c>
      <c r="BA35" s="41">
        <v>105.54789450392461</v>
      </c>
      <c r="BB35" s="41">
        <v>0.9</v>
      </c>
      <c r="BC35" s="41"/>
      <c r="BD35" s="41"/>
      <c r="BE35" s="41"/>
      <c r="BF35" s="41">
        <v>0.10050000000000001</v>
      </c>
      <c r="BG35" s="41">
        <f t="shared" si="2"/>
        <v>-1.45</v>
      </c>
      <c r="BH35" s="41">
        <v>19.010000000000002</v>
      </c>
      <c r="BI35" s="41">
        <v>15.333333333333332</v>
      </c>
      <c r="BJ35" s="41">
        <v>117.10515580279689</v>
      </c>
      <c r="BK35" s="41">
        <v>117.23587387816991</v>
      </c>
      <c r="BL35" s="41"/>
      <c r="BM35" s="41">
        <v>26.153333333333332</v>
      </c>
      <c r="BN35" s="41">
        <v>13.516666666666666</v>
      </c>
    </row>
    <row r="36" spans="1:66" x14ac:dyDescent="0.25">
      <c r="A36">
        <v>2050</v>
      </c>
      <c r="B36" s="40">
        <v>19.77</v>
      </c>
      <c r="C36" s="41">
        <v>23.742000000000001</v>
      </c>
      <c r="D36" s="41">
        <v>12.796000000000001</v>
      </c>
      <c r="E36" s="41">
        <v>10.583333333333334</v>
      </c>
      <c r="F36" s="41">
        <v>14.62</v>
      </c>
      <c r="G36" s="41">
        <v>10.656666666666668</v>
      </c>
      <c r="H36" s="41">
        <v>104.13284580662979</v>
      </c>
      <c r="I36" s="41">
        <v>-37.814666666666774</v>
      </c>
      <c r="J36" s="41"/>
      <c r="K36" s="41"/>
      <c r="L36" s="41"/>
      <c r="M36" s="41">
        <v>8.0670000000000019</v>
      </c>
      <c r="N36" s="41">
        <v>15.500120888888889</v>
      </c>
      <c r="O36" s="41">
        <v>0.24336666666666668</v>
      </c>
      <c r="P36" s="41">
        <v>0.12809999999999999</v>
      </c>
      <c r="Q36" s="41">
        <v>7.4922222222222223E-2</v>
      </c>
      <c r="R36" s="41">
        <v>0.18863333333333335</v>
      </c>
      <c r="S36" s="41">
        <v>0.10759999999999999</v>
      </c>
      <c r="T36" s="41">
        <v>98.532609997027478</v>
      </c>
      <c r="U36" s="42"/>
      <c r="V36" s="41">
        <v>3</v>
      </c>
      <c r="W36" s="41">
        <v>26.25976</v>
      </c>
      <c r="X36" s="41">
        <v>0.26683333333333331</v>
      </c>
      <c r="Y36" s="41">
        <v>0.14096666666666666</v>
      </c>
      <c r="Z36" s="41">
        <v>0.15507777777777779</v>
      </c>
      <c r="AA36" s="41">
        <v>0.14263333333333331</v>
      </c>
      <c r="AB36" s="41">
        <v>0.1087</v>
      </c>
      <c r="AC36" s="41">
        <v>82.632845806629788</v>
      </c>
      <c r="AD36" s="41">
        <v>132.21733333333319</v>
      </c>
      <c r="AE36" s="41"/>
      <c r="AF36" s="41"/>
      <c r="AG36" s="41"/>
      <c r="AH36" s="41"/>
      <c r="AI36" s="41">
        <v>13.859999999999998</v>
      </c>
      <c r="AJ36" s="41"/>
      <c r="AK36" s="41">
        <v>18.126666666666665</v>
      </c>
      <c r="AL36" s="41"/>
      <c r="AM36" s="41"/>
      <c r="AN36" s="41">
        <v>16.662962962962961</v>
      </c>
      <c r="AO36" s="41"/>
      <c r="AP36" s="41"/>
      <c r="AQ36" s="41"/>
      <c r="AR36" s="41">
        <v>18.811200000000003</v>
      </c>
      <c r="AS36" s="41">
        <v>23.189999999999998</v>
      </c>
      <c r="AT36" s="41">
        <v>12.27</v>
      </c>
      <c r="AU36" s="41">
        <v>107.71602451567813</v>
      </c>
      <c r="AV36" s="41"/>
      <c r="AW36" s="40">
        <v>0.17475005299999999</v>
      </c>
      <c r="AX36" s="41">
        <f t="shared" si="1"/>
        <v>17.475005299999999</v>
      </c>
      <c r="AY36" s="41">
        <v>11.516400000000001</v>
      </c>
      <c r="AZ36" s="41">
        <f t="shared" si="3"/>
        <v>11.516400000000001</v>
      </c>
      <c r="BA36" s="41">
        <v>105.41375940158628</v>
      </c>
      <c r="BB36" s="41">
        <v>0.9</v>
      </c>
      <c r="BC36" s="41"/>
      <c r="BD36" s="41"/>
      <c r="BE36" s="41"/>
      <c r="BF36" s="41">
        <v>0.10050000000000001</v>
      </c>
      <c r="BG36" s="41">
        <f t="shared" si="2"/>
        <v>-1.45</v>
      </c>
      <c r="BH36" s="41">
        <v>19.106666666666669</v>
      </c>
      <c r="BI36" s="41">
        <v>15.506666666666668</v>
      </c>
      <c r="BJ36" s="41">
        <v>117.67041979912004</v>
      </c>
      <c r="BK36" s="41">
        <v>117.66023505845054</v>
      </c>
      <c r="BL36" s="41"/>
      <c r="BM36" s="41">
        <v>26.223333333333333</v>
      </c>
      <c r="BN36" s="41">
        <v>13.559999999999997</v>
      </c>
    </row>
    <row r="37" spans="1:66" x14ac:dyDescent="0.25">
      <c r="A37">
        <v>2051</v>
      </c>
      <c r="B37" s="40">
        <v>19.993333333333332</v>
      </c>
      <c r="C37" s="41">
        <v>23.84</v>
      </c>
      <c r="D37" s="41">
        <v>12.857999999999997</v>
      </c>
      <c r="E37" s="41">
        <v>10.723333333333333</v>
      </c>
      <c r="F37" s="41">
        <v>14.646666666666667</v>
      </c>
      <c r="G37" s="41">
        <v>10.576666666666668</v>
      </c>
      <c r="H37" s="41">
        <v>103.99621540957136</v>
      </c>
      <c r="I37" s="41">
        <v>-37.814666666666774</v>
      </c>
      <c r="J37" s="41"/>
      <c r="K37" s="41"/>
      <c r="L37" s="41"/>
      <c r="M37" s="41">
        <v>8.0670000000000019</v>
      </c>
      <c r="N37" s="41">
        <v>15.584971111111109</v>
      </c>
      <c r="O37" s="41">
        <v>0.24403333333333332</v>
      </c>
      <c r="P37" s="41">
        <v>0.12856666666666669</v>
      </c>
      <c r="Q37" s="41">
        <v>7.2066666666666668E-2</v>
      </c>
      <c r="R37" s="41">
        <v>0.18870000000000001</v>
      </c>
      <c r="S37" s="41">
        <v>0.10786666666666667</v>
      </c>
      <c r="T37" s="41">
        <v>98.098098918104455</v>
      </c>
      <c r="U37" s="42"/>
      <c r="V37" s="41">
        <v>3</v>
      </c>
      <c r="W37" s="41">
        <v>26.889620000000004</v>
      </c>
      <c r="X37" s="41">
        <v>0.26789999999999997</v>
      </c>
      <c r="Y37" s="41">
        <v>0.14170000000000002</v>
      </c>
      <c r="Z37" s="41">
        <v>0.15336666666666668</v>
      </c>
      <c r="AA37" s="41">
        <v>0.14269999999999999</v>
      </c>
      <c r="AB37" s="41">
        <v>0.1082</v>
      </c>
      <c r="AC37" s="41">
        <v>82.496215409571363</v>
      </c>
      <c r="AD37" s="41">
        <v>135.489333333334</v>
      </c>
      <c r="AE37" s="41"/>
      <c r="AF37" s="41"/>
      <c r="AG37" s="41"/>
      <c r="AH37" s="41"/>
      <c r="AI37" s="41">
        <v>13.626666666666667</v>
      </c>
      <c r="AJ37" s="41"/>
      <c r="AK37" s="41">
        <v>18.326666666666664</v>
      </c>
      <c r="AL37" s="41"/>
      <c r="AM37" s="41"/>
      <c r="AN37" s="41">
        <v>16.658888888888885</v>
      </c>
      <c r="AO37" s="41"/>
      <c r="AP37" s="41"/>
      <c r="AQ37" s="41"/>
      <c r="AR37" s="41">
        <v>18.922533333333337</v>
      </c>
      <c r="AS37" s="41">
        <v>23.244000000000003</v>
      </c>
      <c r="AT37" s="41">
        <v>12.309999999999999</v>
      </c>
      <c r="AU37" s="41">
        <v>107.7726995287138</v>
      </c>
      <c r="AV37" s="41"/>
      <c r="AW37" s="40">
        <v>0.176278289</v>
      </c>
      <c r="AX37" s="41">
        <f t="shared" si="1"/>
        <v>17.627828900000001</v>
      </c>
      <c r="AY37" s="41">
        <v>11.572199999999997</v>
      </c>
      <c r="AZ37" s="41">
        <f t="shared" si="3"/>
        <v>11.572199999999997</v>
      </c>
      <c r="BA37" s="41">
        <v>105.29064221703977</v>
      </c>
      <c r="BB37" s="41">
        <v>0.9</v>
      </c>
      <c r="BC37" s="41"/>
      <c r="BD37" s="41"/>
      <c r="BE37" s="41"/>
      <c r="BF37" s="41">
        <v>0.10050000000000001</v>
      </c>
      <c r="BG37" s="41">
        <f t="shared" si="2"/>
        <v>-1.45</v>
      </c>
      <c r="BH37" s="41">
        <v>19.547777777777778</v>
      </c>
      <c r="BI37" s="41">
        <v>15.578888888888889</v>
      </c>
      <c r="BJ37" s="41">
        <v>118.19852445098661</v>
      </c>
      <c r="BK37" s="41">
        <v>118.20773663984018</v>
      </c>
      <c r="BL37" s="41"/>
      <c r="BM37" s="41">
        <v>26.286666666666665</v>
      </c>
      <c r="BN37" s="41">
        <v>13.603333333333333</v>
      </c>
    </row>
    <row r="38" spans="1:66" x14ac:dyDescent="0.25">
      <c r="A38">
        <v>2052</v>
      </c>
      <c r="B38" s="40">
        <v>20.176666666666666</v>
      </c>
      <c r="C38" s="41">
        <v>23.966000000000001</v>
      </c>
      <c r="D38" s="41">
        <v>12.920000000000002</v>
      </c>
      <c r="E38" s="41">
        <v>10.833333333333334</v>
      </c>
      <c r="F38" s="41">
        <v>14.646666666666667</v>
      </c>
      <c r="G38" s="41">
        <v>10.573333333333334</v>
      </c>
      <c r="H38" s="41">
        <v>103.83785695770838</v>
      </c>
      <c r="I38" s="41">
        <v>-37.774666666665624</v>
      </c>
      <c r="J38" s="41"/>
      <c r="K38" s="41"/>
      <c r="L38" s="41"/>
      <c r="M38" s="41">
        <v>8.0670000000000019</v>
      </c>
      <c r="N38" s="41">
        <v>15.630647555555555</v>
      </c>
      <c r="O38" s="41">
        <v>0.24443333333333334</v>
      </c>
      <c r="P38" s="41">
        <v>0.12893333333333334</v>
      </c>
      <c r="Q38" s="41">
        <v>7.325555555555556E-2</v>
      </c>
      <c r="R38" s="41">
        <v>0.18876666666666667</v>
      </c>
      <c r="S38" s="41">
        <v>0.10813333333333335</v>
      </c>
      <c r="T38" s="41">
        <v>97.964133977909327</v>
      </c>
      <c r="U38" s="42"/>
      <c r="V38" s="41">
        <v>3</v>
      </c>
      <c r="W38" s="41">
        <v>27.443260000000002</v>
      </c>
      <c r="X38" s="41">
        <v>0.26839999999999997</v>
      </c>
      <c r="Y38" s="41">
        <v>0.14213333333333333</v>
      </c>
      <c r="Z38" s="41">
        <v>0.15942222222222224</v>
      </c>
      <c r="AA38" s="41">
        <v>0.14273333333333335</v>
      </c>
      <c r="AB38" s="41">
        <v>0.10803333333333333</v>
      </c>
      <c r="AC38" s="41">
        <v>82.337856957708382</v>
      </c>
      <c r="AD38" s="41">
        <v>137.92133333333513</v>
      </c>
      <c r="AE38" s="41"/>
      <c r="AF38" s="41"/>
      <c r="AG38" s="41"/>
      <c r="AH38" s="41"/>
      <c r="AI38" s="41">
        <v>13.583333333333334</v>
      </c>
      <c r="AJ38" s="41"/>
      <c r="AK38" s="41">
        <v>18.283333333333331</v>
      </c>
      <c r="AL38" s="41"/>
      <c r="AM38" s="41"/>
      <c r="AN38" s="41">
        <v>16.763333333333332</v>
      </c>
      <c r="AO38" s="41"/>
      <c r="AP38" s="41"/>
      <c r="AQ38" s="41"/>
      <c r="AR38" s="41">
        <v>18.973466666666667</v>
      </c>
      <c r="AS38" s="41">
        <v>23.258000000000003</v>
      </c>
      <c r="AT38" s="41">
        <v>12.32</v>
      </c>
      <c r="AU38" s="41">
        <v>107.9148686852492</v>
      </c>
      <c r="AV38" s="41"/>
      <c r="AW38" s="40">
        <v>0.177673151</v>
      </c>
      <c r="AX38" s="41">
        <f t="shared" si="1"/>
        <v>17.767315100000001</v>
      </c>
      <c r="AY38" s="41">
        <v>11.628000000000002</v>
      </c>
      <c r="AZ38" s="41">
        <f t="shared" si="3"/>
        <v>11.628000000000002</v>
      </c>
      <c r="BA38" s="41">
        <v>105.09891357443628</v>
      </c>
      <c r="BB38" s="41">
        <v>0.9</v>
      </c>
      <c r="BC38" s="41"/>
      <c r="BD38" s="41"/>
      <c r="BE38" s="41"/>
      <c r="BF38" s="41">
        <v>0.10050000000000001</v>
      </c>
      <c r="BG38" s="41">
        <f t="shared" si="2"/>
        <v>-1.45</v>
      </c>
      <c r="BH38" s="41">
        <v>19.753333333333334</v>
      </c>
      <c r="BI38" s="41">
        <v>15.590000000000002</v>
      </c>
      <c r="BJ38" s="41">
        <v>118.74256048746457</v>
      </c>
      <c r="BK38" s="41">
        <v>118.58518748299844</v>
      </c>
      <c r="BL38" s="41"/>
      <c r="BM38" s="41">
        <v>26.333333333333336</v>
      </c>
      <c r="BN38" s="41">
        <v>13.643333333333333</v>
      </c>
    </row>
    <row r="39" spans="1:66" x14ac:dyDescent="0.25">
      <c r="A39">
        <v>2053</v>
      </c>
      <c r="B39" s="40">
        <v>20.155333333333335</v>
      </c>
      <c r="C39" s="41">
        <v>24.058</v>
      </c>
      <c r="D39" s="41">
        <v>12.958</v>
      </c>
      <c r="E39" s="41">
        <v>11.043333333333335</v>
      </c>
      <c r="F39" s="41">
        <v>14.646666666666667</v>
      </c>
      <c r="G39" s="41">
        <v>10.543333333333333</v>
      </c>
      <c r="H39" s="41">
        <v>103.61222284499425</v>
      </c>
      <c r="I39" s="41">
        <v>-37.342666666668748</v>
      </c>
      <c r="J39" s="41"/>
      <c r="K39" s="41"/>
      <c r="L39" s="41"/>
      <c r="M39" s="41">
        <v>8.0670000000000019</v>
      </c>
      <c r="N39" s="41">
        <v>15.649185333333332</v>
      </c>
      <c r="O39" s="41">
        <v>0.24453333333333335</v>
      </c>
      <c r="P39" s="41">
        <v>0.12916666666666665</v>
      </c>
      <c r="Q39" s="41">
        <v>7.51E-2</v>
      </c>
      <c r="R39" s="41">
        <v>0.18893333333333331</v>
      </c>
      <c r="S39" s="41">
        <v>0.10793333333333333</v>
      </c>
      <c r="T39" s="41">
        <v>97.713591451473704</v>
      </c>
      <c r="U39" s="42"/>
      <c r="V39" s="41">
        <v>3</v>
      </c>
      <c r="W39" s="41">
        <v>27.582059999999998</v>
      </c>
      <c r="X39" s="41">
        <v>0.26876666666666665</v>
      </c>
      <c r="Y39" s="41">
        <v>0.14249999999999999</v>
      </c>
      <c r="Z39" s="41">
        <v>0.16450000000000001</v>
      </c>
      <c r="AA39" s="41">
        <v>0.14270000000000002</v>
      </c>
      <c r="AB39" s="41">
        <v>0.10763333333333332</v>
      </c>
      <c r="AC39" s="41">
        <v>82.11222284499425</v>
      </c>
      <c r="AD39" s="41">
        <v>139.7853333333332</v>
      </c>
      <c r="AE39" s="41"/>
      <c r="AF39" s="41"/>
      <c r="AG39" s="41"/>
      <c r="AH39" s="41"/>
      <c r="AI39" s="41">
        <v>13.526666666666667</v>
      </c>
      <c r="AJ39" s="41"/>
      <c r="AK39" s="41">
        <v>18.173333333333332</v>
      </c>
      <c r="AL39" s="41"/>
      <c r="AM39" s="41"/>
      <c r="AN39" s="41">
        <v>16.76962962962963</v>
      </c>
      <c r="AO39" s="41"/>
      <c r="AP39" s="41"/>
      <c r="AQ39" s="41"/>
      <c r="AR39" s="41">
        <v>18.993333333333336</v>
      </c>
      <c r="AS39" s="41">
        <v>23.271999999999998</v>
      </c>
      <c r="AT39" s="41">
        <v>12.389999999999999</v>
      </c>
      <c r="AU39" s="41">
        <v>107.90103696607378</v>
      </c>
      <c r="AV39" s="41"/>
      <c r="AW39" s="40">
        <v>0.17867460900000001</v>
      </c>
      <c r="AX39" s="41">
        <f t="shared" si="1"/>
        <v>17.867460900000001</v>
      </c>
      <c r="AY39" s="41">
        <v>11.6622</v>
      </c>
      <c r="AZ39" s="41">
        <f t="shared" si="3"/>
        <v>11.6622</v>
      </c>
      <c r="BA39" s="41">
        <v>104.9814471636009</v>
      </c>
      <c r="BB39" s="41">
        <v>0.9</v>
      </c>
      <c r="BC39" s="41"/>
      <c r="BD39" s="41"/>
      <c r="BE39" s="41"/>
      <c r="BF39" s="41">
        <v>0.10050000000000001</v>
      </c>
      <c r="BG39" s="41">
        <f t="shared" si="2"/>
        <v>-1.45</v>
      </c>
      <c r="BH39" s="41">
        <v>19.855555555555558</v>
      </c>
      <c r="BI39" s="41">
        <v>15.456666666666665</v>
      </c>
      <c r="BJ39" s="41">
        <v>118.79855489537793</v>
      </c>
      <c r="BK39" s="41">
        <v>118.97217806718523</v>
      </c>
      <c r="BL39" s="41"/>
      <c r="BM39" s="41">
        <v>26.47</v>
      </c>
      <c r="BN39" s="41">
        <v>13.733333333333333</v>
      </c>
    </row>
    <row r="40" spans="1:66" x14ac:dyDescent="0.25">
      <c r="A40">
        <v>2054</v>
      </c>
      <c r="B40" s="40">
        <v>20.260666666666665</v>
      </c>
      <c r="C40" s="41">
        <v>24.148000000000003</v>
      </c>
      <c r="D40" s="41">
        <v>12.984000000000002</v>
      </c>
      <c r="E40" s="41">
        <v>11.129999999999999</v>
      </c>
      <c r="F40" s="41">
        <v>14.64</v>
      </c>
      <c r="G40" s="41">
        <v>10.549999999999999</v>
      </c>
      <c r="H40" s="41">
        <v>103.37106949965194</v>
      </c>
      <c r="I40" s="41">
        <v>-36.986666666667389</v>
      </c>
      <c r="J40" s="41"/>
      <c r="K40" s="41"/>
      <c r="L40" s="41"/>
      <c r="M40" s="41">
        <v>8.0670000000000019</v>
      </c>
      <c r="N40" s="41">
        <v>15.678230666666664</v>
      </c>
      <c r="O40" s="41">
        <v>0.24509999999999998</v>
      </c>
      <c r="P40" s="41">
        <v>0.12963333333333335</v>
      </c>
      <c r="Q40" s="41">
        <v>7.6055555555555557E-2</v>
      </c>
      <c r="R40" s="41">
        <v>0.18889999999999998</v>
      </c>
      <c r="S40" s="41">
        <v>0.10773333333333333</v>
      </c>
      <c r="T40" s="41">
        <v>97.655576942845101</v>
      </c>
      <c r="U40" s="42"/>
      <c r="V40" s="41">
        <v>3</v>
      </c>
      <c r="W40" s="41">
        <v>27.831419999999994</v>
      </c>
      <c r="X40" s="41">
        <v>0.26866666666666666</v>
      </c>
      <c r="Y40" s="41">
        <v>0.14256666666666667</v>
      </c>
      <c r="Z40" s="41">
        <v>0.17076666666666671</v>
      </c>
      <c r="AA40" s="41">
        <v>0.14276666666666668</v>
      </c>
      <c r="AB40" s="41">
        <v>0.10696666666666665</v>
      </c>
      <c r="AC40" s="41">
        <v>81.871069499651938</v>
      </c>
      <c r="AD40" s="41">
        <v>142.29933333333332</v>
      </c>
      <c r="AE40" s="41"/>
      <c r="AF40" s="41"/>
      <c r="AG40" s="41"/>
      <c r="AH40" s="41"/>
      <c r="AI40" s="41">
        <v>13.443333333333332</v>
      </c>
      <c r="AJ40" s="41"/>
      <c r="AK40" s="41">
        <v>18.016666666666666</v>
      </c>
      <c r="AL40" s="41"/>
      <c r="AM40" s="41"/>
      <c r="AN40" s="41">
        <v>16.884074074074075</v>
      </c>
      <c r="AO40" s="41"/>
      <c r="AP40" s="41"/>
      <c r="AQ40" s="41"/>
      <c r="AR40" s="41">
        <v>18.96466666666667</v>
      </c>
      <c r="AS40" s="41">
        <v>23.276</v>
      </c>
      <c r="AT40" s="41">
        <v>12.36</v>
      </c>
      <c r="AU40" s="41">
        <v>108.01315010526561</v>
      </c>
      <c r="AV40" s="41"/>
      <c r="AW40" s="40">
        <v>0.17944523600000001</v>
      </c>
      <c r="AX40" s="41">
        <f t="shared" si="1"/>
        <v>17.9445236</v>
      </c>
      <c r="AY40" s="41">
        <v>11.685600000000003</v>
      </c>
      <c r="AZ40" s="41">
        <f t="shared" si="3"/>
        <v>11.685600000000003</v>
      </c>
      <c r="BA40" s="41">
        <v>104.91078524000307</v>
      </c>
      <c r="BB40" s="41">
        <v>0.9</v>
      </c>
      <c r="BC40" s="41"/>
      <c r="BD40" s="41"/>
      <c r="BE40" s="41"/>
      <c r="BF40" s="41">
        <v>0.10050000000000001</v>
      </c>
      <c r="BG40" s="41">
        <f t="shared" si="2"/>
        <v>-1.45</v>
      </c>
      <c r="BH40" s="41">
        <v>19.701111111111111</v>
      </c>
      <c r="BI40" s="41">
        <v>15.441111111111114</v>
      </c>
      <c r="BJ40" s="41">
        <v>119.35702016785893</v>
      </c>
      <c r="BK40" s="41">
        <v>119.36740237954159</v>
      </c>
      <c r="BL40" s="41"/>
      <c r="BM40" s="41">
        <v>26.479999999999997</v>
      </c>
      <c r="BN40" s="41">
        <v>13.756666666666666</v>
      </c>
    </row>
    <row r="41" spans="1:66" x14ac:dyDescent="0.25">
      <c r="A41">
        <v>2055</v>
      </c>
      <c r="B41" s="40">
        <v>20.199333333333332</v>
      </c>
      <c r="C41" s="41">
        <v>24.194000000000003</v>
      </c>
      <c r="D41" s="41">
        <v>12.992000000000001</v>
      </c>
      <c r="E41" s="41">
        <v>11.373333333333333</v>
      </c>
      <c r="F41" s="41">
        <v>14.62</v>
      </c>
      <c r="G41" s="41">
        <v>10.576666666666668</v>
      </c>
      <c r="H41" s="41">
        <v>103.02275160654871</v>
      </c>
      <c r="I41" s="41">
        <v>-36.802666666664322</v>
      </c>
      <c r="J41" s="41"/>
      <c r="K41" s="41"/>
      <c r="L41" s="41"/>
      <c r="M41" s="41">
        <v>8.0670000000000019</v>
      </c>
      <c r="N41" s="41">
        <v>15.716380888888887</v>
      </c>
      <c r="O41" s="41">
        <v>0.24563333333333334</v>
      </c>
      <c r="P41" s="41">
        <v>0.13003333333333333</v>
      </c>
      <c r="Q41" s="41">
        <v>7.6122222222222244E-2</v>
      </c>
      <c r="R41" s="41">
        <v>0.18863333333333335</v>
      </c>
      <c r="S41" s="41">
        <v>0.10806666666666666</v>
      </c>
      <c r="T41" s="41">
        <v>97.437379781365792</v>
      </c>
      <c r="U41" s="42"/>
      <c r="V41" s="41">
        <v>3</v>
      </c>
      <c r="W41" s="41">
        <v>28.060859999999998</v>
      </c>
      <c r="X41" s="41">
        <v>0.27010000000000001</v>
      </c>
      <c r="Y41" s="41">
        <v>0.14349999999999999</v>
      </c>
      <c r="Z41" s="41">
        <v>0.17006666666666667</v>
      </c>
      <c r="AA41" s="41">
        <v>0.14253333333333335</v>
      </c>
      <c r="AB41" s="41">
        <v>0.10676666666666666</v>
      </c>
      <c r="AC41" s="41">
        <v>81.522751606548709</v>
      </c>
      <c r="AD41" s="41">
        <v>144.67333333333389</v>
      </c>
      <c r="AE41" s="41"/>
      <c r="AF41" s="41"/>
      <c r="AG41" s="41"/>
      <c r="AH41" s="41"/>
      <c r="AI41" s="41">
        <v>13.186666666666666</v>
      </c>
      <c r="AJ41" s="41"/>
      <c r="AK41" s="41">
        <v>18.046666666666667</v>
      </c>
      <c r="AL41" s="41"/>
      <c r="AM41" s="41"/>
      <c r="AN41" s="41">
        <v>16.779629629629632</v>
      </c>
      <c r="AO41" s="41"/>
      <c r="AP41" s="41"/>
      <c r="AQ41" s="41"/>
      <c r="AR41" s="41">
        <v>18.915600000000001</v>
      </c>
      <c r="AS41" s="41">
        <v>23.274000000000001</v>
      </c>
      <c r="AT41" s="41">
        <v>12.389999999999999</v>
      </c>
      <c r="AU41" s="41">
        <v>108.15645159071481</v>
      </c>
      <c r="AV41" s="41"/>
      <c r="AW41" s="40">
        <v>0.17992449299999999</v>
      </c>
      <c r="AX41" s="41">
        <f t="shared" si="1"/>
        <v>17.992449300000001</v>
      </c>
      <c r="AY41" s="41">
        <v>11.692800000000002</v>
      </c>
      <c r="AZ41" s="41">
        <f t="shared" si="3"/>
        <v>11.692800000000002</v>
      </c>
      <c r="BA41" s="41">
        <v>104.90202702890652</v>
      </c>
      <c r="BB41" s="41">
        <v>0.9</v>
      </c>
      <c r="BC41" s="41"/>
      <c r="BD41" s="41"/>
      <c r="BE41" s="41"/>
      <c r="BF41" s="41">
        <v>0.10050000000000001</v>
      </c>
      <c r="BG41" s="41">
        <f t="shared" si="2"/>
        <v>-1.45</v>
      </c>
      <c r="BH41" s="41">
        <v>19.950000000000003</v>
      </c>
      <c r="BI41" s="41">
        <v>15.565555555555555</v>
      </c>
      <c r="BJ41" s="41">
        <v>119.92826282515067</v>
      </c>
      <c r="BK41" s="41">
        <v>120.03984340097163</v>
      </c>
      <c r="BL41" s="41"/>
      <c r="BM41" s="41">
        <v>26.47</v>
      </c>
      <c r="BN41" s="41">
        <v>13.766666666666667</v>
      </c>
    </row>
    <row r="42" spans="1:66" x14ac:dyDescent="0.25">
      <c r="A42">
        <v>2056</v>
      </c>
      <c r="B42" s="40">
        <v>20.353333333333335</v>
      </c>
      <c r="C42" s="41">
        <v>24.213999999999999</v>
      </c>
      <c r="D42" s="41">
        <v>13</v>
      </c>
      <c r="E42" s="41">
        <v>11.143333333333334</v>
      </c>
      <c r="F42" s="41">
        <v>14.613333333333333</v>
      </c>
      <c r="G42" s="41">
        <v>10.583333333333334</v>
      </c>
      <c r="H42" s="41">
        <v>102.82796354425741</v>
      </c>
      <c r="I42" s="41">
        <v>-36.32466666666501</v>
      </c>
      <c r="J42" s="41"/>
      <c r="K42" s="41"/>
      <c r="L42" s="41"/>
      <c r="M42" s="41">
        <v>8.0670000000000019</v>
      </c>
      <c r="N42" s="41">
        <v>15.774435999999998</v>
      </c>
      <c r="O42" s="41">
        <v>0.24553333333333333</v>
      </c>
      <c r="P42" s="41">
        <v>0.13003333333333333</v>
      </c>
      <c r="Q42" s="41">
        <v>7.8133333333333346E-2</v>
      </c>
      <c r="R42" s="41">
        <v>0.18843333333333334</v>
      </c>
      <c r="S42" s="41">
        <v>0.10833333333333334</v>
      </c>
      <c r="T42" s="41">
        <v>97.19581889810064</v>
      </c>
      <c r="U42" s="42"/>
      <c r="V42" s="41">
        <v>3</v>
      </c>
      <c r="W42" s="41">
        <v>28.813959999999994</v>
      </c>
      <c r="X42" s="41">
        <v>0.27106666666666673</v>
      </c>
      <c r="Y42" s="41">
        <v>0.14413333333333334</v>
      </c>
      <c r="Z42" s="41">
        <v>0.16419999999999998</v>
      </c>
      <c r="AA42" s="41">
        <v>0.14263333333333331</v>
      </c>
      <c r="AB42" s="41">
        <v>0.10636666666666666</v>
      </c>
      <c r="AC42" s="41">
        <v>81.327963544257415</v>
      </c>
      <c r="AD42" s="41">
        <v>148.08933333333439</v>
      </c>
      <c r="AE42" s="41"/>
      <c r="AF42" s="41"/>
      <c r="AG42" s="41"/>
      <c r="AH42" s="41"/>
      <c r="AI42" s="41">
        <v>13.01</v>
      </c>
      <c r="AJ42" s="41"/>
      <c r="AK42" s="41">
        <v>18.123333333333331</v>
      </c>
      <c r="AL42" s="41"/>
      <c r="AM42" s="41"/>
      <c r="AN42" s="41">
        <v>16.673703703703705</v>
      </c>
      <c r="AO42" s="41"/>
      <c r="AP42" s="41"/>
      <c r="AQ42" s="41"/>
      <c r="AR42" s="41">
        <v>18.806666666666672</v>
      </c>
      <c r="AS42" s="41">
        <v>23.235999999999997</v>
      </c>
      <c r="AT42" s="41">
        <v>12.4</v>
      </c>
      <c r="AU42" s="41">
        <v>108.31033816518114</v>
      </c>
      <c r="AV42" s="41"/>
      <c r="AW42" s="40">
        <v>0.180424262</v>
      </c>
      <c r="AX42" s="41">
        <f t="shared" si="1"/>
        <v>18.042426200000001</v>
      </c>
      <c r="AY42" s="41">
        <v>11.700000000000001</v>
      </c>
      <c r="AZ42" s="41">
        <f t="shared" si="3"/>
        <v>11.700000000000001</v>
      </c>
      <c r="BA42" s="41">
        <v>104.8444293738071</v>
      </c>
      <c r="BB42" s="41">
        <v>0.9</v>
      </c>
      <c r="BC42" s="41"/>
      <c r="BD42" s="41"/>
      <c r="BE42" s="41"/>
      <c r="BF42" s="41">
        <v>0.10050000000000001</v>
      </c>
      <c r="BG42" s="41">
        <f t="shared" si="2"/>
        <v>-1.45</v>
      </c>
      <c r="BH42" s="41">
        <v>20.409999999999997</v>
      </c>
      <c r="BI42" s="41">
        <v>15.909999999999998</v>
      </c>
      <c r="BJ42" s="41">
        <v>120.81421605677423</v>
      </c>
      <c r="BK42" s="41">
        <v>120.66341820024404</v>
      </c>
      <c r="BL42" s="41"/>
      <c r="BM42" s="41">
        <v>26.376666666666665</v>
      </c>
      <c r="BN42" s="41">
        <v>13.73</v>
      </c>
    </row>
    <row r="43" spans="1:66" x14ac:dyDescent="0.25">
      <c r="A43">
        <v>2057</v>
      </c>
      <c r="B43" s="40">
        <v>20.212666666666664</v>
      </c>
      <c r="C43" s="41">
        <v>24.21</v>
      </c>
      <c r="D43" s="41">
        <v>12.992000000000001</v>
      </c>
      <c r="E43" s="41">
        <v>11.416666666666668</v>
      </c>
      <c r="F43" s="41">
        <v>14.593333333333334</v>
      </c>
      <c r="G43" s="41">
        <v>10.61</v>
      </c>
      <c r="H43" s="41">
        <v>102.48950013819007</v>
      </c>
      <c r="I43" s="41">
        <v>-35.724666666667737</v>
      </c>
      <c r="J43" s="41"/>
      <c r="K43" s="41"/>
      <c r="L43" s="41"/>
      <c r="M43" s="41">
        <v>8.0670000000000019</v>
      </c>
      <c r="N43" s="41">
        <v>15.830413333333333</v>
      </c>
      <c r="O43" s="41">
        <v>0.24560000000000001</v>
      </c>
      <c r="P43" s="41">
        <v>0.13010000000000002</v>
      </c>
      <c r="Q43" s="41">
        <v>8.107777777777779E-2</v>
      </c>
      <c r="R43" s="41">
        <v>0.18836666666666668</v>
      </c>
      <c r="S43" s="41">
        <v>0.1082</v>
      </c>
      <c r="T43" s="41">
        <v>96.950617936441915</v>
      </c>
      <c r="U43" s="42"/>
      <c r="V43" s="41">
        <v>3</v>
      </c>
      <c r="W43" s="41">
        <v>28.681839999999998</v>
      </c>
      <c r="X43" s="41">
        <v>0.27183333333333332</v>
      </c>
      <c r="Y43" s="41">
        <v>0.14460000000000001</v>
      </c>
      <c r="Z43" s="41">
        <v>0.16357777777777774</v>
      </c>
      <c r="AA43" s="41">
        <v>0.14263333333333336</v>
      </c>
      <c r="AB43" s="41">
        <v>0.10589999999999999</v>
      </c>
      <c r="AC43" s="41">
        <v>80.989500138190067</v>
      </c>
      <c r="AD43" s="41">
        <v>151.50333333333376</v>
      </c>
      <c r="AE43" s="41"/>
      <c r="AF43" s="41"/>
      <c r="AG43" s="41"/>
      <c r="AH43" s="41"/>
      <c r="AI43" s="41">
        <v>13.093333333333334</v>
      </c>
      <c r="AJ43" s="41"/>
      <c r="AK43" s="41">
        <v>18.063333333333333</v>
      </c>
      <c r="AL43" s="41"/>
      <c r="AM43" s="41"/>
      <c r="AN43" s="41">
        <v>16.574444444444445</v>
      </c>
      <c r="AO43" s="41"/>
      <c r="AP43" s="41"/>
      <c r="AQ43" s="41"/>
      <c r="AR43" s="41">
        <v>18.6876</v>
      </c>
      <c r="AS43" s="41">
        <v>23.204000000000001</v>
      </c>
      <c r="AT43" s="41">
        <v>12.4</v>
      </c>
      <c r="AU43" s="41">
        <v>108.3898844718052</v>
      </c>
      <c r="AV43" s="41"/>
      <c r="AW43" s="40">
        <v>0.18092934699999999</v>
      </c>
      <c r="AX43" s="41">
        <f t="shared" si="1"/>
        <v>18.092934700000001</v>
      </c>
      <c r="AY43" s="41">
        <v>11.692800000000002</v>
      </c>
      <c r="AZ43" s="41">
        <f t="shared" si="3"/>
        <v>11.692800000000002</v>
      </c>
      <c r="BA43" s="41">
        <v>104.6811227009116</v>
      </c>
      <c r="BB43" s="41">
        <v>0.9</v>
      </c>
      <c r="BC43" s="41"/>
      <c r="BD43" s="41"/>
      <c r="BE43" s="41"/>
      <c r="BF43" s="41">
        <v>0.10050000000000001</v>
      </c>
      <c r="BG43" s="41">
        <f t="shared" si="2"/>
        <v>-1.45</v>
      </c>
      <c r="BH43" s="41">
        <v>20.62777777777778</v>
      </c>
      <c r="BI43" s="41">
        <v>16.110000000000003</v>
      </c>
      <c r="BJ43" s="41">
        <v>121.22436216226494</v>
      </c>
      <c r="BK43" s="41">
        <v>121.30637068140781</v>
      </c>
      <c r="BL43" s="41"/>
      <c r="BM43" s="41">
        <v>26.376666666666672</v>
      </c>
      <c r="BN43" s="41">
        <v>13.736666666666666</v>
      </c>
    </row>
    <row r="44" spans="1:66" x14ac:dyDescent="0.25">
      <c r="A44">
        <v>2058</v>
      </c>
      <c r="B44" s="40">
        <v>20.327999999999999</v>
      </c>
      <c r="C44" s="41">
        <v>24.212000000000007</v>
      </c>
      <c r="D44" s="41">
        <v>12.986000000000002</v>
      </c>
      <c r="E44" s="41">
        <v>11.223333333333334</v>
      </c>
      <c r="F44" s="41">
        <v>14.593333333333334</v>
      </c>
      <c r="G44" s="41">
        <v>10.620000000000001</v>
      </c>
      <c r="H44" s="41">
        <v>102.26391368340249</v>
      </c>
      <c r="I44" s="41">
        <v>-35.824666666666175</v>
      </c>
      <c r="J44" s="41"/>
      <c r="K44" s="41"/>
      <c r="L44" s="41"/>
      <c r="M44" s="41">
        <v>8.0670000000000019</v>
      </c>
      <c r="N44" s="41">
        <v>15.884509777777781</v>
      </c>
      <c r="O44" s="41">
        <v>0.24643333333333334</v>
      </c>
      <c r="P44" s="41">
        <v>0.13056666666666664</v>
      </c>
      <c r="Q44" s="41">
        <v>8.1400000000000014E-2</v>
      </c>
      <c r="R44" s="41">
        <v>0.18810000000000002</v>
      </c>
      <c r="S44" s="41">
        <v>0.10803333333333333</v>
      </c>
      <c r="T44" s="41">
        <v>96.668454248966384</v>
      </c>
      <c r="U44" s="42"/>
      <c r="V44" s="41">
        <v>3</v>
      </c>
      <c r="W44" s="41">
        <v>28.55416</v>
      </c>
      <c r="X44" s="41">
        <v>0.27229999999999999</v>
      </c>
      <c r="Y44" s="41">
        <v>0.14483333333333334</v>
      </c>
      <c r="Z44" s="41">
        <v>0.1588222222222222</v>
      </c>
      <c r="AA44" s="41">
        <v>0.14273333333333335</v>
      </c>
      <c r="AB44" s="41">
        <v>0.10566666666666667</v>
      </c>
      <c r="AC44" s="41">
        <v>80.763913683402492</v>
      </c>
      <c r="AD44" s="41">
        <v>157.1593333333343</v>
      </c>
      <c r="AE44" s="41"/>
      <c r="AF44" s="41"/>
      <c r="AG44" s="41"/>
      <c r="AH44" s="41"/>
      <c r="AI44" s="41">
        <v>12.996666666666664</v>
      </c>
      <c r="AJ44" s="41"/>
      <c r="AK44" s="41">
        <v>18.033333333333331</v>
      </c>
      <c r="AL44" s="41"/>
      <c r="AM44" s="41"/>
      <c r="AN44" s="41">
        <v>16.603703703703708</v>
      </c>
      <c r="AO44" s="41"/>
      <c r="AP44" s="41"/>
      <c r="AQ44" s="41"/>
      <c r="AR44" s="41">
        <v>18.553466666666665</v>
      </c>
      <c r="AS44" s="41">
        <v>23.155999999999999</v>
      </c>
      <c r="AT44" s="41">
        <v>12.36</v>
      </c>
      <c r="AU44" s="41">
        <v>108.56054263250905</v>
      </c>
      <c r="AV44" s="41"/>
      <c r="AW44" s="40">
        <v>0.181479898</v>
      </c>
      <c r="AX44" s="41">
        <f t="shared" si="1"/>
        <v>18.147989800000001</v>
      </c>
      <c r="AY44" s="41">
        <v>11.687400000000002</v>
      </c>
      <c r="AZ44" s="41">
        <f t="shared" si="3"/>
        <v>11.687400000000002</v>
      </c>
      <c r="BA44" s="41">
        <v>104.40514104332534</v>
      </c>
      <c r="BB44" s="41">
        <v>0.9</v>
      </c>
      <c r="BC44" s="41"/>
      <c r="BD44" s="41"/>
      <c r="BE44" s="41"/>
      <c r="BF44" s="41">
        <v>0.10050000000000001</v>
      </c>
      <c r="BG44" s="41">
        <f t="shared" si="2"/>
        <v>-1.45</v>
      </c>
      <c r="BH44" s="41">
        <v>20.7</v>
      </c>
      <c r="BI44" s="41">
        <v>16.083333333333336</v>
      </c>
      <c r="BJ44" s="41">
        <v>121.85395951742029</v>
      </c>
      <c r="BK44" s="41">
        <v>121.6977689644464</v>
      </c>
      <c r="BL44" s="41"/>
      <c r="BM44" s="41">
        <v>26.31666666666667</v>
      </c>
      <c r="BN44" s="41">
        <v>13.706666666666667</v>
      </c>
    </row>
    <row r="45" spans="1:66" x14ac:dyDescent="0.25">
      <c r="A45">
        <v>2059</v>
      </c>
      <c r="B45" s="40">
        <v>20.143333333333334</v>
      </c>
      <c r="C45" s="41">
        <v>24.192000000000004</v>
      </c>
      <c r="D45" s="41">
        <v>12.97</v>
      </c>
      <c r="E45" s="41">
        <v>11.413333333333332</v>
      </c>
      <c r="F45" s="41">
        <v>14.570000000000002</v>
      </c>
      <c r="G45" s="41">
        <v>10.636666666666667</v>
      </c>
      <c r="H45" s="41">
        <v>101.93725980345674</v>
      </c>
      <c r="I45" s="41">
        <v>-35.874666666668716</v>
      </c>
      <c r="J45" s="41"/>
      <c r="K45" s="41"/>
      <c r="L45" s="41"/>
      <c r="M45" s="41">
        <v>8.0670000000000019</v>
      </c>
      <c r="N45" s="41">
        <v>15.923703555555557</v>
      </c>
      <c r="O45" s="41">
        <v>0.24686666666666668</v>
      </c>
      <c r="P45" s="41">
        <v>0.13076666666666667</v>
      </c>
      <c r="Q45" s="41">
        <v>7.8444444444444442E-2</v>
      </c>
      <c r="R45" s="41">
        <v>0.18793333333333331</v>
      </c>
      <c r="S45" s="41">
        <v>0.10836666666666667</v>
      </c>
      <c r="T45" s="41">
        <v>96.461943794352351</v>
      </c>
      <c r="U45" s="42"/>
      <c r="V45" s="41">
        <v>3</v>
      </c>
      <c r="W45" s="41">
        <v>29.092939999999995</v>
      </c>
      <c r="X45" s="41">
        <v>0.27110000000000001</v>
      </c>
      <c r="Y45" s="41">
        <v>0.14413333333333334</v>
      </c>
      <c r="Z45" s="41">
        <v>0.16421111111111111</v>
      </c>
      <c r="AA45" s="41">
        <v>0.14296666666666666</v>
      </c>
      <c r="AB45" s="41">
        <v>0.10506666666666666</v>
      </c>
      <c r="AC45" s="41">
        <v>80.43725980345674</v>
      </c>
      <c r="AD45" s="41">
        <v>161.61533333333367</v>
      </c>
      <c r="AE45" s="41"/>
      <c r="AF45" s="41"/>
      <c r="AG45" s="41"/>
      <c r="AH45" s="41"/>
      <c r="AI45" s="41">
        <v>12.963333333333335</v>
      </c>
      <c r="AJ45" s="41"/>
      <c r="AK45" s="41">
        <v>18.036666666666669</v>
      </c>
      <c r="AL45" s="41"/>
      <c r="AM45" s="41"/>
      <c r="AN45" s="41">
        <v>16.558148148148145</v>
      </c>
      <c r="AO45" s="41"/>
      <c r="AP45" s="41"/>
      <c r="AQ45" s="41"/>
      <c r="AR45" s="41">
        <v>18.409066666666668</v>
      </c>
      <c r="AS45" s="41">
        <v>23.094000000000001</v>
      </c>
      <c r="AT45" s="41">
        <v>12.32</v>
      </c>
      <c r="AU45" s="41">
        <v>108.68758590894667</v>
      </c>
      <c r="AV45" s="41"/>
      <c r="AW45" s="40">
        <v>0.181847853</v>
      </c>
      <c r="AX45" s="41">
        <f t="shared" si="1"/>
        <v>18.184785300000001</v>
      </c>
      <c r="AY45" s="41">
        <v>11.673</v>
      </c>
      <c r="AZ45" s="41">
        <f t="shared" si="3"/>
        <v>11.673</v>
      </c>
      <c r="BA45" s="41">
        <v>104.08091266779051</v>
      </c>
      <c r="BB45" s="41">
        <v>0.9</v>
      </c>
      <c r="BC45" s="41"/>
      <c r="BD45" s="41"/>
      <c r="BE45" s="41"/>
      <c r="BF45" s="41">
        <v>0.10050000000000001</v>
      </c>
      <c r="BG45" s="41">
        <f t="shared" si="2"/>
        <v>-1.45</v>
      </c>
      <c r="BH45" s="41">
        <v>20.608888888888888</v>
      </c>
      <c r="BI45" s="41">
        <v>15.826666666666666</v>
      </c>
      <c r="BJ45" s="41">
        <v>121.98636917507395</v>
      </c>
      <c r="BK45" s="41">
        <v>121.97154251215383</v>
      </c>
      <c r="BL45" s="41"/>
      <c r="BM45" s="41">
        <v>26.353333333333335</v>
      </c>
      <c r="BN45" s="41">
        <v>13.723333333333334</v>
      </c>
    </row>
    <row r="46" spans="1:66" x14ac:dyDescent="0.25">
      <c r="A46">
        <v>2060</v>
      </c>
      <c r="B46" s="40">
        <v>20.060000000000002</v>
      </c>
      <c r="C46" s="41">
        <v>24.181999999999999</v>
      </c>
      <c r="D46" s="41">
        <v>12.935999999999998</v>
      </c>
      <c r="E46" s="41">
        <v>10.583333333333334</v>
      </c>
      <c r="F46" s="41">
        <v>14.543333333333333</v>
      </c>
      <c r="G46" s="41">
        <v>10.69</v>
      </c>
      <c r="H46" s="41">
        <v>102.03014630658348</v>
      </c>
      <c r="I46" s="41">
        <v>-35.630666666666144</v>
      </c>
      <c r="J46" s="41"/>
      <c r="K46" s="41"/>
      <c r="L46" s="41"/>
      <c r="M46" s="41">
        <v>8.0670000000000019</v>
      </c>
      <c r="N46" s="41">
        <v>15.96177066666667</v>
      </c>
      <c r="O46" s="41">
        <v>0.24653333333333335</v>
      </c>
      <c r="P46" s="41">
        <v>0.13053333333333331</v>
      </c>
      <c r="Q46" s="41">
        <v>7.7111111111111116E-2</v>
      </c>
      <c r="R46" s="41">
        <v>0.18773333333333331</v>
      </c>
      <c r="S46" s="41">
        <v>0.109</v>
      </c>
      <c r="T46" s="41">
        <v>96.222969426715565</v>
      </c>
      <c r="U46" s="42"/>
      <c r="V46" s="41">
        <v>3</v>
      </c>
      <c r="W46" s="41">
        <v>28.681380000000001</v>
      </c>
      <c r="X46" s="41">
        <v>0.27126666666666671</v>
      </c>
      <c r="Y46" s="41">
        <v>0.14419999999999999</v>
      </c>
      <c r="Z46" s="41">
        <v>0.1627888888888889</v>
      </c>
      <c r="AA46" s="41">
        <v>0.1431</v>
      </c>
      <c r="AB46" s="41">
        <v>0.10493333333333332</v>
      </c>
      <c r="AC46" s="41">
        <v>80.530146306583475</v>
      </c>
      <c r="AD46" s="41">
        <v>166.55533333333361</v>
      </c>
      <c r="AE46" s="41"/>
      <c r="AF46" s="41"/>
      <c r="AG46" s="41"/>
      <c r="AH46" s="41"/>
      <c r="AI46" s="41">
        <v>13.276666666666667</v>
      </c>
      <c r="AJ46" s="41"/>
      <c r="AK46" s="41">
        <v>17.906666666666666</v>
      </c>
      <c r="AL46" s="41"/>
      <c r="AM46" s="41"/>
      <c r="AN46" s="41">
        <v>16.460740740740739</v>
      </c>
      <c r="AO46" s="41"/>
      <c r="AP46" s="41"/>
      <c r="AQ46" s="41"/>
      <c r="AR46" s="41">
        <v>18.241333333333333</v>
      </c>
      <c r="AS46" s="41">
        <v>23.01</v>
      </c>
      <c r="AT46" s="41">
        <v>12.290000000000001</v>
      </c>
      <c r="AU46" s="41">
        <v>108.93464816728483</v>
      </c>
      <c r="AV46" s="41"/>
      <c r="AW46" s="40">
        <v>0.18196180000000001</v>
      </c>
      <c r="AX46" s="41">
        <f t="shared" si="1"/>
        <v>18.196180000000002</v>
      </c>
      <c r="AY46" s="41">
        <v>11.642399999999999</v>
      </c>
      <c r="AZ46" s="41">
        <f t="shared" si="3"/>
        <v>11.642399999999999</v>
      </c>
      <c r="BA46" s="41">
        <v>103.87860353151432</v>
      </c>
      <c r="BB46" s="41">
        <v>0.9</v>
      </c>
      <c r="BC46" s="41"/>
      <c r="BD46" s="41"/>
      <c r="BE46" s="41"/>
      <c r="BF46" s="41">
        <v>0.10050000000000001</v>
      </c>
      <c r="BG46" s="41">
        <f t="shared" si="2"/>
        <v>-1.45</v>
      </c>
      <c r="BH46" s="41">
        <v>20.74</v>
      </c>
      <c r="BI46" s="41">
        <v>15.593333333333334</v>
      </c>
      <c r="BJ46" s="41">
        <v>122.04319132765929</v>
      </c>
      <c r="BK46" s="41">
        <v>122.00281626436308</v>
      </c>
      <c r="BL46" s="41"/>
      <c r="BM46" s="41">
        <v>26.393333333333334</v>
      </c>
      <c r="BN46" s="41">
        <v>13.743333333333332</v>
      </c>
    </row>
    <row r="47" spans="1:66" x14ac:dyDescent="0.25">
      <c r="A47">
        <v>2061</v>
      </c>
      <c r="B47" s="40">
        <v>19.865333333333332</v>
      </c>
      <c r="C47" s="41">
        <v>24.158000000000001</v>
      </c>
      <c r="D47" s="41">
        <v>12.913999999999998</v>
      </c>
      <c r="E47" s="41">
        <v>10.783333333333333</v>
      </c>
      <c r="F47" s="41">
        <v>14.543333333333333</v>
      </c>
      <c r="G47" s="41">
        <v>10.676666666666668</v>
      </c>
      <c r="H47" s="41">
        <v>101.97317594465598</v>
      </c>
      <c r="I47" s="41">
        <v>-35.120666666665912</v>
      </c>
      <c r="J47" s="41"/>
      <c r="K47" s="41"/>
      <c r="L47" s="41"/>
      <c r="M47" s="41">
        <v>8.0670000000000019</v>
      </c>
      <c r="N47" s="41">
        <v>15.994588000000002</v>
      </c>
      <c r="O47" s="41">
        <v>0.24593333333333331</v>
      </c>
      <c r="P47" s="41">
        <v>0.13016666666666665</v>
      </c>
      <c r="Q47" s="41">
        <v>7.7922222222222212E-2</v>
      </c>
      <c r="R47" s="41">
        <v>0.18789999999999998</v>
      </c>
      <c r="S47" s="41">
        <v>0.10893333333333333</v>
      </c>
      <c r="T47" s="41">
        <v>95.947269534266496</v>
      </c>
      <c r="U47" s="42"/>
      <c r="V47" s="41">
        <v>3</v>
      </c>
      <c r="W47" s="41">
        <v>28.666739999999997</v>
      </c>
      <c r="X47" s="41">
        <v>0.27023333333333338</v>
      </c>
      <c r="Y47" s="41">
        <v>0.14356666666666665</v>
      </c>
      <c r="Z47" s="41">
        <v>0.16783333333333336</v>
      </c>
      <c r="AA47" s="41">
        <v>0.14326666666666665</v>
      </c>
      <c r="AB47" s="41">
        <v>0.10483333333333333</v>
      </c>
      <c r="AC47" s="41">
        <v>80.473175944655978</v>
      </c>
      <c r="AD47" s="41">
        <v>168.64333333333593</v>
      </c>
      <c r="AE47" s="41"/>
      <c r="AF47" s="41"/>
      <c r="AG47" s="41"/>
      <c r="AH47" s="41"/>
      <c r="AI47" s="41">
        <v>13.136666666666667</v>
      </c>
      <c r="AJ47" s="41"/>
      <c r="AK47" s="41">
        <v>17.86</v>
      </c>
      <c r="AL47" s="41"/>
      <c r="AM47" s="41"/>
      <c r="AN47" s="41">
        <v>16.496296296296293</v>
      </c>
      <c r="AO47" s="41"/>
      <c r="AP47" s="41"/>
      <c r="AQ47" s="41"/>
      <c r="AR47" s="41">
        <v>18.083866666666669</v>
      </c>
      <c r="AS47" s="41">
        <v>22.931999999999995</v>
      </c>
      <c r="AT47" s="41">
        <v>12.25</v>
      </c>
      <c r="AU47" s="41">
        <v>109.08764243516589</v>
      </c>
      <c r="AV47" s="41"/>
      <c r="AW47" s="40">
        <v>0.18164117299999999</v>
      </c>
      <c r="AX47" s="41">
        <f t="shared" si="1"/>
        <v>18.164117299999997</v>
      </c>
      <c r="AY47" s="41">
        <v>11.622599999999998</v>
      </c>
      <c r="AZ47" s="41">
        <f t="shared" si="3"/>
        <v>11.622599999999998</v>
      </c>
      <c r="BA47" s="41">
        <v>103.82747552441283</v>
      </c>
      <c r="BB47" s="41">
        <v>0.9</v>
      </c>
      <c r="BC47" s="41"/>
      <c r="BD47" s="41"/>
      <c r="BE47" s="41"/>
      <c r="BF47" s="41">
        <v>0.10050000000000001</v>
      </c>
      <c r="BG47" s="41">
        <f t="shared" si="2"/>
        <v>-1.45</v>
      </c>
      <c r="BH47" s="41">
        <v>20.583333333333336</v>
      </c>
      <c r="BI47" s="41">
        <v>15.44888888888889</v>
      </c>
      <c r="BJ47" s="41">
        <v>121.94828307318973</v>
      </c>
      <c r="BK47" s="41">
        <v>122.08469412487565</v>
      </c>
      <c r="BL47" s="41"/>
      <c r="BM47" s="41">
        <v>26.456666666666667</v>
      </c>
      <c r="BN47" s="41">
        <v>13.773333333333333</v>
      </c>
    </row>
    <row r="48" spans="1:66" x14ac:dyDescent="0.25">
      <c r="A48">
        <v>2062</v>
      </c>
      <c r="B48" s="40">
        <v>20.061999999999998</v>
      </c>
      <c r="C48" s="41">
        <v>24.101999999999997</v>
      </c>
      <c r="D48" s="41">
        <v>12.884</v>
      </c>
      <c r="E48" s="41">
        <v>10.976666666666667</v>
      </c>
      <c r="F48" s="41">
        <v>14.549999999999999</v>
      </c>
      <c r="G48" s="41">
        <v>10.683333333333334</v>
      </c>
      <c r="H48" s="41">
        <v>101.76681243982823</v>
      </c>
      <c r="I48" s="41">
        <v>-35.372666666666497</v>
      </c>
      <c r="J48" s="41"/>
      <c r="K48" s="41"/>
      <c r="L48" s="41"/>
      <c r="M48" s="41">
        <v>8.0670000000000019</v>
      </c>
      <c r="N48" s="41">
        <v>16.037464444444446</v>
      </c>
      <c r="O48" s="41">
        <v>0.24630000000000002</v>
      </c>
      <c r="P48" s="41">
        <v>0.13009999999999999</v>
      </c>
      <c r="Q48" s="41">
        <v>7.8711111111111107E-2</v>
      </c>
      <c r="R48" s="41">
        <v>0.18800000000000003</v>
      </c>
      <c r="S48" s="41">
        <v>0.10893333333333333</v>
      </c>
      <c r="T48" s="41">
        <v>95.709223370658819</v>
      </c>
      <c r="U48" s="42"/>
      <c r="V48" s="41">
        <v>3</v>
      </c>
      <c r="W48" s="41">
        <v>28.248100000000004</v>
      </c>
      <c r="X48" s="41">
        <v>0.27083333333333331</v>
      </c>
      <c r="Y48" s="41">
        <v>0.14356666666666665</v>
      </c>
      <c r="Z48" s="41">
        <v>0.16772222222222222</v>
      </c>
      <c r="AA48" s="41">
        <v>0.14353333333333332</v>
      </c>
      <c r="AB48" s="41">
        <v>0.1043</v>
      </c>
      <c r="AC48" s="41">
        <v>80.266812439828229</v>
      </c>
      <c r="AD48" s="41">
        <v>171.56933333333458</v>
      </c>
      <c r="AE48" s="41"/>
      <c r="AF48" s="41"/>
      <c r="AG48" s="41"/>
      <c r="AH48" s="41"/>
      <c r="AI48" s="41">
        <v>13.33</v>
      </c>
      <c r="AJ48" s="41"/>
      <c r="AK48" s="41">
        <v>17.893333333333334</v>
      </c>
      <c r="AL48" s="41"/>
      <c r="AM48" s="41"/>
      <c r="AN48" s="41">
        <v>16.655555555555555</v>
      </c>
      <c r="AO48" s="41"/>
      <c r="AP48" s="41"/>
      <c r="AQ48" s="41"/>
      <c r="AR48" s="41">
        <v>17.92946666666667</v>
      </c>
      <c r="AS48" s="41">
        <v>22.832000000000001</v>
      </c>
      <c r="AT48" s="41">
        <v>12.17</v>
      </c>
      <c r="AU48" s="41">
        <v>109.22368572463122</v>
      </c>
      <c r="AV48" s="41"/>
      <c r="AW48" s="40">
        <v>0.18083832899999999</v>
      </c>
      <c r="AX48" s="41">
        <f t="shared" si="1"/>
        <v>18.083832900000001</v>
      </c>
      <c r="AY48" s="41">
        <v>11.595600000000001</v>
      </c>
      <c r="AZ48" s="41">
        <f t="shared" si="3"/>
        <v>11.595600000000001</v>
      </c>
      <c r="BA48" s="41">
        <v>103.81845824996761</v>
      </c>
      <c r="BB48" s="41">
        <v>0.9</v>
      </c>
      <c r="BC48" s="41"/>
      <c r="BD48" s="41"/>
      <c r="BE48" s="41"/>
      <c r="BF48" s="41">
        <v>0.10050000000000001</v>
      </c>
      <c r="BG48" s="41">
        <f t="shared" si="2"/>
        <v>-1.45</v>
      </c>
      <c r="BH48" s="41">
        <v>20.353333333333335</v>
      </c>
      <c r="BI48" s="41">
        <v>15.391111111111112</v>
      </c>
      <c r="BJ48" s="41">
        <v>122.23487462303102</v>
      </c>
      <c r="BK48" s="41">
        <v>122.36098030074452</v>
      </c>
      <c r="BL48" s="41"/>
      <c r="BM48" s="41">
        <v>26.426666666666669</v>
      </c>
      <c r="BN48" s="41">
        <v>13.75333333333333</v>
      </c>
    </row>
    <row r="49" spans="1:66" x14ac:dyDescent="0.25">
      <c r="A49">
        <v>2063</v>
      </c>
      <c r="B49" s="40">
        <v>20.064</v>
      </c>
      <c r="C49" s="41">
        <v>24.066000000000003</v>
      </c>
      <c r="D49" s="41">
        <v>12.85</v>
      </c>
      <c r="E49" s="41">
        <v>11.183333333333332</v>
      </c>
      <c r="F49" s="41">
        <v>14.556666666666665</v>
      </c>
      <c r="G49" s="41">
        <v>10.646666666666667</v>
      </c>
      <c r="H49" s="41">
        <v>101.44268959280843</v>
      </c>
      <c r="I49" s="41">
        <v>-34.952666666665522</v>
      </c>
      <c r="J49" s="41"/>
      <c r="K49" s="41"/>
      <c r="L49" s="41"/>
      <c r="M49" s="41">
        <v>8.0670000000000019</v>
      </c>
      <c r="N49" s="41">
        <v>16.069040888888892</v>
      </c>
      <c r="O49" s="41">
        <v>0.2467</v>
      </c>
      <c r="P49" s="41">
        <v>0.13003333333333333</v>
      </c>
      <c r="Q49" s="41">
        <v>7.7799999999999994E-2</v>
      </c>
      <c r="R49" s="41">
        <v>0.18793333333333331</v>
      </c>
      <c r="S49" s="41">
        <v>0.10873333333333333</v>
      </c>
      <c r="T49" s="41">
        <v>95.189297011239205</v>
      </c>
      <c r="U49" s="42"/>
      <c r="V49" s="41">
        <v>3</v>
      </c>
      <c r="W49" s="41">
        <v>28.883799999999997</v>
      </c>
      <c r="X49" s="41">
        <v>0.27096666666666663</v>
      </c>
      <c r="Y49" s="41">
        <v>0.14333333333333334</v>
      </c>
      <c r="Z49" s="41">
        <v>0.16662222222222223</v>
      </c>
      <c r="AA49" s="41">
        <v>0.14376666666666668</v>
      </c>
      <c r="AB49" s="41">
        <v>0.10416666666666667</v>
      </c>
      <c r="AC49" s="41">
        <v>79.942689592808435</v>
      </c>
      <c r="AD49" s="41">
        <v>172.22933333333356</v>
      </c>
      <c r="AE49" s="41"/>
      <c r="AF49" s="41"/>
      <c r="AG49" s="41"/>
      <c r="AH49" s="41"/>
      <c r="AI49" s="41">
        <v>12.813333333333334</v>
      </c>
      <c r="AJ49" s="41"/>
      <c r="AK49" s="41">
        <v>17.953333333333337</v>
      </c>
      <c r="AL49" s="41"/>
      <c r="AM49" s="41"/>
      <c r="AN49" s="41">
        <v>16.721481481481479</v>
      </c>
      <c r="AO49" s="41"/>
      <c r="AP49" s="41"/>
      <c r="AQ49" s="41"/>
      <c r="AR49" s="41">
        <v>17.776933333333332</v>
      </c>
      <c r="AS49" s="41">
        <v>22.724000000000004</v>
      </c>
      <c r="AT49" s="41">
        <v>12.14</v>
      </c>
      <c r="AU49" s="41">
        <v>109.25373271564406</v>
      </c>
      <c r="AV49" s="41"/>
      <c r="AW49" s="40">
        <v>0.17968943600000001</v>
      </c>
      <c r="AX49" s="41">
        <f t="shared" si="1"/>
        <v>17.968943599999999</v>
      </c>
      <c r="AY49" s="41">
        <v>11.565</v>
      </c>
      <c r="AZ49" s="41">
        <f t="shared" si="3"/>
        <v>11.565</v>
      </c>
      <c r="BA49" s="41">
        <v>103.72841419342461</v>
      </c>
      <c r="BB49" s="41">
        <v>0.9</v>
      </c>
      <c r="BC49" s="41"/>
      <c r="BD49" s="41"/>
      <c r="BE49" s="41"/>
      <c r="BF49" s="41">
        <v>0.10050000000000001</v>
      </c>
      <c r="BG49" s="41">
        <f t="shared" si="2"/>
        <v>-1.45</v>
      </c>
      <c r="BH49" s="41">
        <v>20.062222222222221</v>
      </c>
      <c r="BI49" s="41">
        <v>15.620000000000001</v>
      </c>
      <c r="BJ49" s="41">
        <v>122.8766387035576</v>
      </c>
      <c r="BK49" s="41">
        <v>122.65377405422302</v>
      </c>
      <c r="BL49" s="41"/>
      <c r="BM49" s="41">
        <v>26.313333333333333</v>
      </c>
      <c r="BN49" s="41">
        <v>13.686666666666666</v>
      </c>
    </row>
    <row r="50" spans="1:66" x14ac:dyDescent="0.25">
      <c r="A50">
        <v>2064</v>
      </c>
      <c r="B50" s="40">
        <v>20.196000000000002</v>
      </c>
      <c r="C50" s="41">
        <v>24.015999999999998</v>
      </c>
      <c r="D50" s="41">
        <v>12.815999999999999</v>
      </c>
      <c r="E50" s="41">
        <v>10.676666666666668</v>
      </c>
      <c r="F50" s="41">
        <v>14.543333333333333</v>
      </c>
      <c r="G50" s="41">
        <v>10.676666666666668</v>
      </c>
      <c r="H50" s="41">
        <v>101.35661395825956</v>
      </c>
      <c r="I50" s="41">
        <v>-34.920666666666818</v>
      </c>
      <c r="J50" s="41"/>
      <c r="K50" s="41"/>
      <c r="L50" s="41"/>
      <c r="M50" s="41">
        <v>8.0670000000000019</v>
      </c>
      <c r="N50" s="41">
        <v>16.088563555555556</v>
      </c>
      <c r="O50" s="41">
        <v>0.24666666666666667</v>
      </c>
      <c r="P50" s="41">
        <v>0.12973333333333334</v>
      </c>
      <c r="Q50" s="41">
        <v>7.7911111111111112E-2</v>
      </c>
      <c r="R50" s="41">
        <v>0.18793333333333331</v>
      </c>
      <c r="S50" s="41">
        <v>0.10856666666666666</v>
      </c>
      <c r="T50" s="41">
        <v>94.801402345906325</v>
      </c>
      <c r="U50" s="42"/>
      <c r="V50" s="41">
        <v>3</v>
      </c>
      <c r="W50" s="41">
        <v>28.222899999999996</v>
      </c>
      <c r="X50" s="41">
        <v>0.27160000000000001</v>
      </c>
      <c r="Y50" s="41">
        <v>0.1434</v>
      </c>
      <c r="Z50" s="41">
        <v>0.16468888888888888</v>
      </c>
      <c r="AA50" s="41">
        <v>0.14410000000000001</v>
      </c>
      <c r="AB50" s="41">
        <v>0.10323333333333334</v>
      </c>
      <c r="AC50" s="41">
        <v>79.856613958259558</v>
      </c>
      <c r="AD50" s="41">
        <v>172.89333333333491</v>
      </c>
      <c r="AE50" s="41"/>
      <c r="AF50" s="41"/>
      <c r="AG50" s="41"/>
      <c r="AH50" s="41"/>
      <c r="AI50" s="41">
        <v>13.046666666666665</v>
      </c>
      <c r="AJ50" s="41"/>
      <c r="AK50" s="41">
        <v>17.953333333333337</v>
      </c>
      <c r="AL50" s="41"/>
      <c r="AM50" s="41"/>
      <c r="AN50" s="41">
        <v>16.483703703703704</v>
      </c>
      <c r="AO50" s="41"/>
      <c r="AP50" s="41"/>
      <c r="AQ50" s="41"/>
      <c r="AR50" s="41">
        <v>17.625333333333334</v>
      </c>
      <c r="AS50" s="41">
        <v>22.617999999999999</v>
      </c>
      <c r="AT50" s="41">
        <v>12.049999999999999</v>
      </c>
      <c r="AU50" s="41">
        <v>109.24012343210626</v>
      </c>
      <c r="AV50" s="41"/>
      <c r="AW50" s="40">
        <v>0.178496769</v>
      </c>
      <c r="AX50" s="41">
        <f t="shared" si="1"/>
        <v>17.849676899999999</v>
      </c>
      <c r="AY50" s="41">
        <v>11.5344</v>
      </c>
      <c r="AZ50" s="41">
        <f t="shared" si="3"/>
        <v>11.5344</v>
      </c>
      <c r="BA50" s="41">
        <v>103.61200980715937</v>
      </c>
      <c r="BB50" s="41">
        <v>0.9</v>
      </c>
      <c r="BC50" s="41"/>
      <c r="BD50" s="41"/>
      <c r="BE50" s="41"/>
      <c r="BF50" s="41">
        <v>0.10050000000000001</v>
      </c>
      <c r="BG50" s="41">
        <f t="shared" si="2"/>
        <v>-1.45</v>
      </c>
      <c r="BH50" s="41">
        <v>20.067777777777778</v>
      </c>
      <c r="BI50" s="41">
        <v>15.752222222222223</v>
      </c>
      <c r="BJ50" s="41">
        <v>122.82930572490864</v>
      </c>
      <c r="BK50" s="41">
        <v>122.91093415473632</v>
      </c>
      <c r="BL50" s="41"/>
      <c r="BM50" s="41">
        <v>26.343333333333334</v>
      </c>
      <c r="BN50" s="41">
        <v>13.700000000000001</v>
      </c>
    </row>
    <row r="51" spans="1:66" x14ac:dyDescent="0.25">
      <c r="A51">
        <v>2065</v>
      </c>
      <c r="B51" s="40">
        <v>20.058000000000003</v>
      </c>
      <c r="C51" s="41">
        <v>23.958000000000002</v>
      </c>
      <c r="D51" s="41">
        <v>12.781999999999998</v>
      </c>
      <c r="E51" s="41">
        <v>10.576666666666668</v>
      </c>
      <c r="F51" s="41">
        <v>14.553333333333333</v>
      </c>
      <c r="G51" s="41">
        <v>10.67</v>
      </c>
      <c r="H51" s="41">
        <v>101.27311187077277</v>
      </c>
      <c r="I51" s="41">
        <v>-35.252666666669711</v>
      </c>
      <c r="J51" s="41"/>
      <c r="K51" s="41"/>
      <c r="L51" s="41"/>
      <c r="M51" s="41">
        <v>8.0670000000000019</v>
      </c>
      <c r="N51" s="41">
        <v>16.072980444444447</v>
      </c>
      <c r="O51" s="41">
        <v>0.246</v>
      </c>
      <c r="P51" s="41">
        <v>0.12936666666666666</v>
      </c>
      <c r="Q51" s="41">
        <v>7.7411111111111111E-2</v>
      </c>
      <c r="R51" s="41">
        <v>0.18769999999999998</v>
      </c>
      <c r="S51" s="41">
        <v>0.10826666666666666</v>
      </c>
      <c r="T51" s="41">
        <v>94.37664077682922</v>
      </c>
      <c r="U51" s="42"/>
      <c r="V51" s="41">
        <v>3</v>
      </c>
      <c r="W51" s="41">
        <v>28.340520000000001</v>
      </c>
      <c r="X51" s="41">
        <v>0.2713666666666667</v>
      </c>
      <c r="Y51" s="41">
        <v>0.14326666666666668</v>
      </c>
      <c r="Z51" s="41">
        <v>0.16013333333333332</v>
      </c>
      <c r="AA51" s="41">
        <v>0.14416666666666667</v>
      </c>
      <c r="AB51" s="41">
        <v>0.10326666666666667</v>
      </c>
      <c r="AC51" s="41">
        <v>79.773111870772766</v>
      </c>
      <c r="AD51" s="41">
        <v>173.42333333333349</v>
      </c>
      <c r="AE51" s="41"/>
      <c r="AF51" s="41"/>
      <c r="AG51" s="41"/>
      <c r="AH51" s="41"/>
      <c r="AI51" s="41">
        <v>12.749999999999998</v>
      </c>
      <c r="AJ51" s="41"/>
      <c r="AK51" s="41">
        <v>17.849999999999998</v>
      </c>
      <c r="AL51" s="41"/>
      <c r="AM51" s="41"/>
      <c r="AN51" s="41">
        <v>16.249259259259262</v>
      </c>
      <c r="AO51" s="41"/>
      <c r="AP51" s="41"/>
      <c r="AQ51" s="41"/>
      <c r="AR51" s="41">
        <v>17.465466666666668</v>
      </c>
      <c r="AS51" s="41">
        <v>22.516000000000002</v>
      </c>
      <c r="AT51" s="41">
        <v>12</v>
      </c>
      <c r="AU51" s="41">
        <v>109.25132506042743</v>
      </c>
      <c r="AV51" s="41"/>
      <c r="AW51" s="40">
        <v>0.17751575999999999</v>
      </c>
      <c r="AX51" s="41">
        <f t="shared" si="1"/>
        <v>17.751576</v>
      </c>
      <c r="AY51" s="41">
        <v>11.503799999999998</v>
      </c>
      <c r="AZ51" s="41">
        <f t="shared" si="3"/>
        <v>11.503799999999998</v>
      </c>
      <c r="BA51" s="41">
        <v>103.53649908104995</v>
      </c>
      <c r="BB51" s="41">
        <v>0.9</v>
      </c>
      <c r="BC51" s="41"/>
      <c r="BD51" s="41"/>
      <c r="BE51" s="41"/>
      <c r="BF51" s="41">
        <v>0.10050000000000001</v>
      </c>
      <c r="BG51" s="41">
        <f t="shared" si="2"/>
        <v>-1.45</v>
      </c>
      <c r="BH51" s="41">
        <v>19.887777777777778</v>
      </c>
      <c r="BI51" s="41">
        <v>15.84888888888889</v>
      </c>
      <c r="BJ51" s="41">
        <v>123.00981296592393</v>
      </c>
      <c r="BK51" s="41">
        <v>122.965675968089</v>
      </c>
      <c r="BL51" s="41"/>
      <c r="BM51" s="41">
        <v>26.320000000000004</v>
      </c>
      <c r="BN51" s="41">
        <v>13.686666666666666</v>
      </c>
    </row>
    <row r="52" spans="1:66" x14ac:dyDescent="0.25">
      <c r="A52">
        <v>2066</v>
      </c>
      <c r="B52" s="40">
        <v>19.842666666666666</v>
      </c>
      <c r="C52" s="41">
        <v>23.898</v>
      </c>
      <c r="D52" s="41">
        <v>12.745999999999999</v>
      </c>
      <c r="E52" s="41">
        <v>11.073333333333334</v>
      </c>
      <c r="F52" s="41">
        <v>14.56</v>
      </c>
      <c r="G52" s="41">
        <v>10.639999999999999</v>
      </c>
      <c r="H52" s="41">
        <v>100.89951477935846</v>
      </c>
      <c r="I52" s="41">
        <v>-35.822666666667224</v>
      </c>
      <c r="J52" s="41"/>
      <c r="K52" s="41"/>
      <c r="L52" s="41"/>
      <c r="M52" s="41">
        <v>8.0670000000000019</v>
      </c>
      <c r="N52" s="41">
        <v>16.031292000000001</v>
      </c>
      <c r="O52" s="41">
        <v>0.24576666666666666</v>
      </c>
      <c r="P52" s="41">
        <v>0.12926666666666664</v>
      </c>
      <c r="Q52" s="41">
        <v>7.7333333333333351E-2</v>
      </c>
      <c r="R52" s="41">
        <v>0.18746666666666667</v>
      </c>
      <c r="S52" s="41">
        <v>0.1082</v>
      </c>
      <c r="T52" s="41">
        <v>94.151418573273887</v>
      </c>
      <c r="U52" s="42"/>
      <c r="V52" s="41">
        <v>3</v>
      </c>
      <c r="W52" s="41">
        <v>28.348140000000001</v>
      </c>
      <c r="X52" s="41">
        <v>0.27050000000000002</v>
      </c>
      <c r="Y52" s="41">
        <v>0.14280000000000001</v>
      </c>
      <c r="Z52" s="41">
        <v>0.16021111111111111</v>
      </c>
      <c r="AA52" s="41">
        <v>0.14453333333333332</v>
      </c>
      <c r="AB52" s="41">
        <v>0.10249999999999999</v>
      </c>
      <c r="AC52" s="41">
        <v>79.399514779358455</v>
      </c>
      <c r="AD52" s="41">
        <v>175.80133333333191</v>
      </c>
      <c r="AE52" s="41"/>
      <c r="AF52" s="41"/>
      <c r="AG52" s="41"/>
      <c r="AH52" s="41"/>
      <c r="AI52" s="41">
        <v>12.846666666666664</v>
      </c>
      <c r="AJ52" s="41"/>
      <c r="AK52" s="41">
        <v>17.993333333333336</v>
      </c>
      <c r="AL52" s="41"/>
      <c r="AM52" s="41"/>
      <c r="AN52" s="41">
        <v>16.227777777777781</v>
      </c>
      <c r="AO52" s="41"/>
      <c r="AP52" s="41"/>
      <c r="AQ52" s="41"/>
      <c r="AR52" s="41">
        <v>17.279066666666669</v>
      </c>
      <c r="AS52" s="41">
        <v>22.406000000000002</v>
      </c>
      <c r="AT52" s="41">
        <v>11.97</v>
      </c>
      <c r="AU52" s="41">
        <v>109.21915378272183</v>
      </c>
      <c r="AV52" s="41"/>
      <c r="AW52" s="40">
        <v>0.17671605800000001</v>
      </c>
      <c r="AX52" s="41">
        <f t="shared" si="1"/>
        <v>17.671605800000002</v>
      </c>
      <c r="AY52" s="41">
        <v>11.471399999999999</v>
      </c>
      <c r="AZ52" s="41">
        <f t="shared" si="3"/>
        <v>11.471399999999999</v>
      </c>
      <c r="BA52" s="41">
        <v>103.51184041326944</v>
      </c>
      <c r="BB52" s="41">
        <v>0.9</v>
      </c>
      <c r="BC52" s="41"/>
      <c r="BD52" s="41"/>
      <c r="BE52" s="41"/>
      <c r="BF52" s="41">
        <v>0.10050000000000001</v>
      </c>
      <c r="BG52" s="41">
        <f t="shared" si="2"/>
        <v>-1.45</v>
      </c>
      <c r="BH52" s="41">
        <v>19.767777777777777</v>
      </c>
      <c r="BI52" s="41">
        <v>15.556666666666667</v>
      </c>
      <c r="BJ52" s="41">
        <v>123.04603566942161</v>
      </c>
      <c r="BK52" s="41">
        <v>123.18305197379432</v>
      </c>
      <c r="BL52" s="41"/>
      <c r="BM52" s="41">
        <v>26.323333333333338</v>
      </c>
      <c r="BN52" s="41">
        <v>13.69</v>
      </c>
    </row>
    <row r="53" spans="1:66" x14ac:dyDescent="0.25">
      <c r="A53">
        <v>2067</v>
      </c>
      <c r="B53" s="40">
        <v>19.365333333333332</v>
      </c>
      <c r="C53" s="41">
        <v>23.836000000000002</v>
      </c>
      <c r="D53" s="41">
        <v>12.712000000000002</v>
      </c>
      <c r="E53" s="41">
        <v>11.113333333333335</v>
      </c>
      <c r="F53" s="41">
        <v>14.546666666666667</v>
      </c>
      <c r="G53" s="41">
        <v>10.636666666666667</v>
      </c>
      <c r="H53" s="41">
        <v>100.49857687201546</v>
      </c>
      <c r="I53" s="41">
        <v>-35.578666666666869</v>
      </c>
      <c r="J53" s="41"/>
      <c r="K53" s="41"/>
      <c r="L53" s="41"/>
      <c r="M53" s="41">
        <v>8.0670000000000019</v>
      </c>
      <c r="N53" s="41">
        <v>15.94228622222222</v>
      </c>
      <c r="O53" s="41">
        <v>0.245</v>
      </c>
      <c r="P53" s="41">
        <v>0.12889999999999999</v>
      </c>
      <c r="Q53" s="41">
        <v>7.5222222222222232E-2</v>
      </c>
      <c r="R53" s="41">
        <v>0.18710000000000002</v>
      </c>
      <c r="S53" s="41">
        <v>0.1087</v>
      </c>
      <c r="T53" s="41">
        <v>93.719024209341683</v>
      </c>
      <c r="U53" s="42"/>
      <c r="V53" s="41">
        <v>3</v>
      </c>
      <c r="W53" s="41">
        <v>28.409600000000001</v>
      </c>
      <c r="X53" s="41">
        <v>0.26996666666666669</v>
      </c>
      <c r="Y53" s="41">
        <v>0.14256666666666665</v>
      </c>
      <c r="Z53" s="41">
        <v>0.15853333333333333</v>
      </c>
      <c r="AA53" s="41">
        <v>0.14456666666666665</v>
      </c>
      <c r="AB53" s="41">
        <v>0.10303333333333335</v>
      </c>
      <c r="AC53" s="41">
        <v>78.998576872015462</v>
      </c>
      <c r="AD53" s="41">
        <v>177.01933333333253</v>
      </c>
      <c r="AE53" s="41"/>
      <c r="AF53" s="41"/>
      <c r="AG53" s="41"/>
      <c r="AH53" s="41"/>
      <c r="AI53" s="41">
        <v>12.953333333333333</v>
      </c>
      <c r="AJ53" s="41"/>
      <c r="AK53" s="41">
        <v>17.886666666666663</v>
      </c>
      <c r="AL53" s="41"/>
      <c r="AM53" s="41"/>
      <c r="AN53" s="41">
        <v>16.41740740740741</v>
      </c>
      <c r="AO53" s="41"/>
      <c r="AP53" s="41"/>
      <c r="AQ53" s="41"/>
      <c r="AR53" s="41">
        <v>17.057733333333331</v>
      </c>
      <c r="AS53" s="41">
        <v>22.311999999999998</v>
      </c>
      <c r="AT53" s="41">
        <v>11.92</v>
      </c>
      <c r="AU53" s="41">
        <v>109.30606705345234</v>
      </c>
      <c r="AV53" s="41"/>
      <c r="AW53" s="40">
        <v>0.176075498</v>
      </c>
      <c r="AX53" s="41">
        <f t="shared" si="1"/>
        <v>17.607549800000001</v>
      </c>
      <c r="AY53" s="41">
        <v>11.440800000000001</v>
      </c>
      <c r="AZ53" s="41">
        <f t="shared" si="3"/>
        <v>11.440800000000001</v>
      </c>
      <c r="BA53" s="41">
        <v>103.28648845063967</v>
      </c>
      <c r="BB53" s="41">
        <v>0.9</v>
      </c>
      <c r="BC53" s="41"/>
      <c r="BD53" s="41"/>
      <c r="BE53" s="41"/>
      <c r="BF53" s="41">
        <v>0.10050000000000001</v>
      </c>
      <c r="BG53" s="41">
        <f t="shared" si="2"/>
        <v>-1.45</v>
      </c>
      <c r="BH53" s="41">
        <v>19.558888888888891</v>
      </c>
      <c r="BI53" s="41">
        <v>15.265555555555554</v>
      </c>
      <c r="BJ53" s="41">
        <v>123.48707963200215</v>
      </c>
      <c r="BK53" s="41">
        <v>123.55735577699129</v>
      </c>
      <c r="BL53" s="41"/>
      <c r="BM53" s="41">
        <v>26.233333333333331</v>
      </c>
      <c r="BN53" s="41">
        <v>13.643333333333333</v>
      </c>
    </row>
    <row r="54" spans="1:66" x14ac:dyDescent="0.25">
      <c r="A54">
        <v>2068</v>
      </c>
      <c r="B54" s="40">
        <v>19.089333333333329</v>
      </c>
      <c r="C54" s="41">
        <v>23.766000000000002</v>
      </c>
      <c r="D54" s="41">
        <v>12.674000000000001</v>
      </c>
      <c r="E54" s="41">
        <v>10.660000000000002</v>
      </c>
      <c r="F54" s="41">
        <v>14.543333333333333</v>
      </c>
      <c r="G54" s="41">
        <v>10.633333333333333</v>
      </c>
      <c r="H54" s="41">
        <v>100.32512985887797</v>
      </c>
      <c r="I54" s="41">
        <v>-35.948666666667521</v>
      </c>
      <c r="J54" s="41"/>
      <c r="K54" s="41"/>
      <c r="L54" s="41"/>
      <c r="M54" s="41">
        <v>8.0670000000000019</v>
      </c>
      <c r="N54" s="41">
        <v>15.814554666666666</v>
      </c>
      <c r="O54" s="41">
        <v>0.24430000000000002</v>
      </c>
      <c r="P54" s="41">
        <v>0.12856666666666666</v>
      </c>
      <c r="Q54" s="41">
        <v>7.5744444444444448E-2</v>
      </c>
      <c r="R54" s="41">
        <v>0.18696666666666664</v>
      </c>
      <c r="S54" s="41">
        <v>0.10866666666666668</v>
      </c>
      <c r="T54" s="41">
        <v>93.332509244392853</v>
      </c>
      <c r="U54" s="42"/>
      <c r="V54" s="41">
        <v>3</v>
      </c>
      <c r="W54" s="41">
        <v>28.009659999999997</v>
      </c>
      <c r="X54" s="41">
        <v>0.26860000000000001</v>
      </c>
      <c r="Y54" s="41">
        <v>0.1419</v>
      </c>
      <c r="Z54" s="41">
        <v>0.15974444444444447</v>
      </c>
      <c r="AA54" s="41">
        <v>0.14493333333333333</v>
      </c>
      <c r="AB54" s="41">
        <v>0.10216666666666667</v>
      </c>
      <c r="AC54" s="41">
        <v>78.825129858877972</v>
      </c>
      <c r="AD54" s="41">
        <v>179.18133333333142</v>
      </c>
      <c r="AE54" s="41"/>
      <c r="AF54" s="41"/>
      <c r="AG54" s="41"/>
      <c r="AH54" s="41"/>
      <c r="AI54" s="41">
        <v>12.889999999999999</v>
      </c>
      <c r="AJ54" s="41"/>
      <c r="AK54" s="41">
        <v>17.790000000000003</v>
      </c>
      <c r="AL54" s="41"/>
      <c r="AM54" s="41"/>
      <c r="AN54" s="41">
        <v>16.456666666666667</v>
      </c>
      <c r="AO54" s="41"/>
      <c r="AP54" s="41"/>
      <c r="AQ54" s="41"/>
      <c r="AR54" s="41">
        <v>16.829066666666666</v>
      </c>
      <c r="AS54" s="41">
        <v>22.218</v>
      </c>
      <c r="AT54" s="41">
        <v>11.88</v>
      </c>
      <c r="AU54" s="41">
        <v>109.38765739150398</v>
      </c>
      <c r="AV54" s="41"/>
      <c r="AW54" s="40">
        <v>0.17542954199999999</v>
      </c>
      <c r="AX54" s="41">
        <f t="shared" si="1"/>
        <v>17.5429542</v>
      </c>
      <c r="AY54" s="41">
        <v>11.406600000000001</v>
      </c>
      <c r="AZ54" s="41">
        <f t="shared" si="3"/>
        <v>11.406600000000001</v>
      </c>
      <c r="BA54" s="41">
        <v>103.0116062664034</v>
      </c>
      <c r="BB54" s="41">
        <v>0.9</v>
      </c>
      <c r="BC54" s="41"/>
      <c r="BD54" s="41"/>
      <c r="BE54" s="41"/>
      <c r="BF54" s="41">
        <v>0.10050000000000001</v>
      </c>
      <c r="BG54" s="41">
        <f t="shared" si="2"/>
        <v>-1.45</v>
      </c>
      <c r="BH54" s="41">
        <v>19.518888888888888</v>
      </c>
      <c r="BI54" s="41">
        <v>15.011111111111111</v>
      </c>
      <c r="BJ54" s="41">
        <v>124.139138586702</v>
      </c>
      <c r="BK54" s="41">
        <v>124.04704402257104</v>
      </c>
      <c r="BL54" s="41"/>
      <c r="BM54" s="41">
        <v>26.096666666666664</v>
      </c>
      <c r="BN54" s="41">
        <v>13.573333333333334</v>
      </c>
    </row>
    <row r="55" spans="1:66" x14ac:dyDescent="0.25">
      <c r="A55">
        <v>2069</v>
      </c>
      <c r="B55" s="40">
        <v>18.945999999999998</v>
      </c>
      <c r="C55" s="41">
        <v>23.698000000000004</v>
      </c>
      <c r="D55" s="41">
        <v>12.638</v>
      </c>
      <c r="E55" s="41">
        <v>10.486666666666666</v>
      </c>
      <c r="F55" s="41">
        <v>14.546666666666667</v>
      </c>
      <c r="G55" s="41">
        <v>10.646666666666667</v>
      </c>
      <c r="H55" s="41">
        <v>100.19306462406929</v>
      </c>
      <c r="I55" s="41">
        <v>-35.782666666666074</v>
      </c>
      <c r="J55" s="41"/>
      <c r="K55" s="41"/>
      <c r="L55" s="41"/>
      <c r="M55" s="41">
        <v>8.0670000000000019</v>
      </c>
      <c r="N55" s="41">
        <v>15.644572888888888</v>
      </c>
      <c r="O55" s="41">
        <v>0.24303333333333332</v>
      </c>
      <c r="P55" s="41">
        <v>0.12816666666666665</v>
      </c>
      <c r="Q55" s="41">
        <v>7.5588888888888886E-2</v>
      </c>
      <c r="R55" s="41">
        <v>0.18706666666666669</v>
      </c>
      <c r="S55" s="41">
        <v>0.10836666666666667</v>
      </c>
      <c r="T55" s="41">
        <v>92.991441634051299</v>
      </c>
      <c r="U55" s="42"/>
      <c r="V55" s="41">
        <v>3</v>
      </c>
      <c r="W55" s="41">
        <v>28.304059999999996</v>
      </c>
      <c r="X55" s="41">
        <v>0.26746666666666669</v>
      </c>
      <c r="Y55" s="41">
        <v>0.14159999999999998</v>
      </c>
      <c r="Z55" s="41">
        <v>0.15784444444444445</v>
      </c>
      <c r="AA55" s="41">
        <v>0.14510000000000001</v>
      </c>
      <c r="AB55" s="41">
        <v>0.10196666666666666</v>
      </c>
      <c r="AC55" s="41">
        <v>78.693064624069294</v>
      </c>
      <c r="AD55" s="41">
        <v>182.38933333333262</v>
      </c>
      <c r="AE55" s="41"/>
      <c r="AF55" s="41"/>
      <c r="AG55" s="41"/>
      <c r="AH55" s="41"/>
      <c r="AI55" s="41">
        <v>12.896666666666668</v>
      </c>
      <c r="AJ55" s="41"/>
      <c r="AK55" s="41">
        <v>17.713333333333335</v>
      </c>
      <c r="AL55" s="41"/>
      <c r="AM55" s="41"/>
      <c r="AN55" s="41">
        <v>16.256666666666668</v>
      </c>
      <c r="AO55" s="41"/>
      <c r="AP55" s="41"/>
      <c r="AQ55" s="41"/>
      <c r="AR55" s="41">
        <v>16.587866666666667</v>
      </c>
      <c r="AS55" s="41">
        <v>22.103999999999999</v>
      </c>
      <c r="AT55" s="41">
        <v>11.84</v>
      </c>
      <c r="AU55" s="41">
        <v>109.5511431526475</v>
      </c>
      <c r="AV55" s="41"/>
      <c r="AW55" s="40">
        <v>0.17466115099999999</v>
      </c>
      <c r="AX55" s="41">
        <f t="shared" si="1"/>
        <v>17.4661151</v>
      </c>
      <c r="AY55" s="41">
        <v>11.3742</v>
      </c>
      <c r="AZ55" s="41">
        <f t="shared" si="3"/>
        <v>11.3742</v>
      </c>
      <c r="BA55" s="41">
        <v>102.70338898707756</v>
      </c>
      <c r="BB55" s="41">
        <v>0.9</v>
      </c>
      <c r="BC55" s="41"/>
      <c r="BD55" s="41"/>
      <c r="BE55" s="41"/>
      <c r="BF55" s="41">
        <v>0.10050000000000001</v>
      </c>
      <c r="BG55" s="41">
        <f t="shared" si="2"/>
        <v>-1.45</v>
      </c>
      <c r="BH55" s="41">
        <v>19.356666666666669</v>
      </c>
      <c r="BI55" s="41">
        <v>14.624444444444443</v>
      </c>
      <c r="BJ55" s="41">
        <v>124.52007199683031</v>
      </c>
      <c r="BK55" s="41">
        <v>124.52984415305471</v>
      </c>
      <c r="BL55" s="41"/>
      <c r="BM55" s="41">
        <v>26.013333333333332</v>
      </c>
      <c r="BN55" s="41">
        <v>13.536666666666665</v>
      </c>
    </row>
    <row r="56" spans="1:66" x14ac:dyDescent="0.25">
      <c r="A56">
        <v>2070</v>
      </c>
      <c r="B56" s="40">
        <v>19</v>
      </c>
      <c r="C56" s="41">
        <v>23.622</v>
      </c>
      <c r="D56" s="41">
        <v>12.603999999999999</v>
      </c>
      <c r="E56" s="41">
        <v>10.353333333333332</v>
      </c>
      <c r="F56" s="41">
        <v>14.563333333333331</v>
      </c>
      <c r="G56" s="41">
        <v>10.623333333333333</v>
      </c>
      <c r="H56" s="41">
        <v>100.08700000134696</v>
      </c>
      <c r="I56" s="41">
        <v>-35.30866666666688</v>
      </c>
      <c r="J56" s="41"/>
      <c r="K56" s="41"/>
      <c r="L56" s="41"/>
      <c r="M56" s="41">
        <v>8.0670000000000019</v>
      </c>
      <c r="N56" s="41">
        <v>15.451658222222225</v>
      </c>
      <c r="O56" s="41">
        <v>0.24236666666666667</v>
      </c>
      <c r="P56" s="41">
        <v>0.12809999999999999</v>
      </c>
      <c r="Q56" s="41">
        <v>7.5244444444444447E-2</v>
      </c>
      <c r="R56" s="41">
        <v>0.18699999999999997</v>
      </c>
      <c r="S56" s="41">
        <v>0.10833333333333334</v>
      </c>
      <c r="T56" s="41">
        <v>92.739111140107624</v>
      </c>
      <c r="U56" s="42"/>
      <c r="V56" s="41">
        <v>3</v>
      </c>
      <c r="W56" s="41">
        <v>28.384939999999997</v>
      </c>
      <c r="X56" s="41">
        <v>0.2663666666666667</v>
      </c>
      <c r="Y56" s="41">
        <v>0.14133333333333334</v>
      </c>
      <c r="Z56" s="41">
        <v>0.15855555555555556</v>
      </c>
      <c r="AA56" s="41">
        <v>0.1454</v>
      </c>
      <c r="AB56" s="41">
        <v>0.10123333333333333</v>
      </c>
      <c r="AC56" s="41">
        <v>78.587000001346965</v>
      </c>
      <c r="AD56" s="41">
        <v>184.48933333333306</v>
      </c>
      <c r="AE56" s="41"/>
      <c r="AF56" s="41"/>
      <c r="AG56" s="41"/>
      <c r="AH56" s="41"/>
      <c r="AI56" s="41">
        <v>12.786666666666669</v>
      </c>
      <c r="AJ56" s="41"/>
      <c r="AK56" s="41">
        <v>17.720000000000002</v>
      </c>
      <c r="AL56" s="41"/>
      <c r="AM56" s="41"/>
      <c r="AN56" s="41">
        <v>15.79111111111111</v>
      </c>
      <c r="AO56" s="41"/>
      <c r="AP56" s="41"/>
      <c r="AQ56" s="41"/>
      <c r="AR56" s="41">
        <v>16.354666666666663</v>
      </c>
      <c r="AS56" s="41">
        <v>22.000000000000004</v>
      </c>
      <c r="AT56" s="41">
        <v>11.799999999999999</v>
      </c>
      <c r="AU56" s="41">
        <v>109.57574653267731</v>
      </c>
      <c r="AV56" s="41"/>
      <c r="AW56" s="40">
        <v>0.17348704000000001</v>
      </c>
      <c r="AX56" s="41">
        <f t="shared" si="1"/>
        <v>17.348704000000001</v>
      </c>
      <c r="AY56" s="41">
        <v>11.3436</v>
      </c>
      <c r="AZ56" s="41">
        <f t="shared" si="3"/>
        <v>11.3436</v>
      </c>
      <c r="BA56" s="41">
        <v>102.63474339960965</v>
      </c>
      <c r="BB56" s="41">
        <v>0.9</v>
      </c>
      <c r="BC56" s="41"/>
      <c r="BD56" s="41"/>
      <c r="BE56" s="41"/>
      <c r="BF56" s="41">
        <v>0.10050000000000001</v>
      </c>
      <c r="BG56" s="41">
        <f t="shared" si="2"/>
        <v>-1.45</v>
      </c>
      <c r="BH56" s="41">
        <v>19.257777777777783</v>
      </c>
      <c r="BI56" s="41">
        <v>14.455555555555556</v>
      </c>
      <c r="BJ56" s="41">
        <v>124.93964618774194</v>
      </c>
      <c r="BK56" s="41">
        <v>124.78294521266912</v>
      </c>
      <c r="BL56" s="41"/>
      <c r="BM56" s="41">
        <v>25.923333333333336</v>
      </c>
      <c r="BN56" s="41">
        <v>13.496666666666664</v>
      </c>
    </row>
    <row r="57" spans="1:66" x14ac:dyDescent="0.25">
      <c r="A57">
        <v>2071</v>
      </c>
      <c r="B57" s="40">
        <v>19.019333333333332</v>
      </c>
      <c r="C57" s="41">
        <v>23.55</v>
      </c>
      <c r="D57" s="41">
        <v>12.563999999999997</v>
      </c>
      <c r="E57" s="41">
        <v>10.543333333333333</v>
      </c>
      <c r="F57" s="41">
        <v>14.56</v>
      </c>
      <c r="G57" s="41">
        <v>10.603333333333333</v>
      </c>
      <c r="H57" s="41">
        <v>99.850722664507643</v>
      </c>
      <c r="I57" s="41">
        <v>-34.826666666665233</v>
      </c>
      <c r="J57" s="41"/>
      <c r="K57" s="41"/>
      <c r="L57" s="41"/>
      <c r="M57" s="41">
        <v>8.0670000000000019</v>
      </c>
      <c r="N57" s="41">
        <v>15.247090222222221</v>
      </c>
      <c r="O57" s="41">
        <v>0.24163333333333334</v>
      </c>
      <c r="P57" s="41">
        <v>0.12796666666666667</v>
      </c>
      <c r="Q57" s="41">
        <v>7.2677777777777786E-2</v>
      </c>
      <c r="R57" s="41">
        <v>0.1870333333333333</v>
      </c>
      <c r="S57" s="41">
        <v>0.10836666666666667</v>
      </c>
      <c r="T57" s="41">
        <v>92.608899604142479</v>
      </c>
      <c r="U57" s="42"/>
      <c r="V57" s="41">
        <v>3</v>
      </c>
      <c r="W57" s="41">
        <v>27.706759999999996</v>
      </c>
      <c r="X57" s="41">
        <v>0.26530000000000004</v>
      </c>
      <c r="Y57" s="41">
        <v>0.14103333333333334</v>
      </c>
      <c r="Z57" s="41">
        <v>0.15045555555555556</v>
      </c>
      <c r="AA57" s="41">
        <v>0.14553333333333332</v>
      </c>
      <c r="AB57" s="41">
        <v>0.10089999999999999</v>
      </c>
      <c r="AC57" s="41">
        <v>78.350722664507643</v>
      </c>
      <c r="AD57" s="41">
        <v>187.36733333333478</v>
      </c>
      <c r="AE57" s="41"/>
      <c r="AF57" s="41"/>
      <c r="AG57" s="41"/>
      <c r="AH57" s="41"/>
      <c r="AI57" s="41">
        <v>13</v>
      </c>
      <c r="AJ57" s="41"/>
      <c r="AK57" s="41">
        <v>17.93</v>
      </c>
      <c r="AL57" s="41"/>
      <c r="AM57" s="41"/>
      <c r="AN57" s="41">
        <v>15.407407407407407</v>
      </c>
      <c r="AO57" s="41"/>
      <c r="AP57" s="41"/>
      <c r="AQ57" s="41"/>
      <c r="AR57" s="41">
        <v>16.141333333333332</v>
      </c>
      <c r="AS57" s="41">
        <v>21.891999999999999</v>
      </c>
      <c r="AT57" s="41">
        <v>11.72</v>
      </c>
      <c r="AU57" s="41">
        <v>109.68825750582731</v>
      </c>
      <c r="AV57" s="41"/>
      <c r="AW57" s="40">
        <v>0.171965849</v>
      </c>
      <c r="AX57" s="41">
        <f t="shared" si="1"/>
        <v>17.196584900000001</v>
      </c>
      <c r="AY57" s="41">
        <v>11.307599999999997</v>
      </c>
      <c r="AZ57" s="41">
        <f t="shared" si="3"/>
        <v>11.307599999999997</v>
      </c>
      <c r="BA57" s="41">
        <v>102.66039725916956</v>
      </c>
      <c r="BB57" s="41">
        <v>0.9</v>
      </c>
      <c r="BC57" s="41"/>
      <c r="BD57" s="41"/>
      <c r="BE57" s="41"/>
      <c r="BF57" s="41">
        <v>0.10050000000000001</v>
      </c>
      <c r="BG57" s="41">
        <f t="shared" si="2"/>
        <v>-1.45</v>
      </c>
      <c r="BH57" s="41">
        <v>19.13666666666667</v>
      </c>
      <c r="BI57" s="41">
        <v>14.32</v>
      </c>
      <c r="BJ57" s="41">
        <v>124.90333351548222</v>
      </c>
      <c r="BK57" s="41">
        <v>124.98404790319493</v>
      </c>
      <c r="BL57" s="41"/>
      <c r="BM57" s="41">
        <v>25.936666666666667</v>
      </c>
      <c r="BN57" s="41">
        <v>13.51</v>
      </c>
    </row>
    <row r="58" spans="1:66" x14ac:dyDescent="0.25">
      <c r="A58">
        <v>2072</v>
      </c>
      <c r="B58" s="40">
        <v>19.142666666666667</v>
      </c>
      <c r="C58" s="41">
        <v>23.483999999999998</v>
      </c>
      <c r="D58" s="41">
        <v>12.537999999999998</v>
      </c>
      <c r="E58" s="41">
        <v>10.236666666666666</v>
      </c>
      <c r="F58" s="41">
        <v>14.546666666666667</v>
      </c>
      <c r="G58" s="41">
        <v>10.593333333333332</v>
      </c>
      <c r="H58" s="41">
        <v>99.75813759538029</v>
      </c>
      <c r="I58" s="41">
        <v>-34.426666666664829</v>
      </c>
      <c r="J58" s="41"/>
      <c r="K58" s="41"/>
      <c r="L58" s="41"/>
      <c r="M58" s="41">
        <v>8.0670000000000019</v>
      </c>
      <c r="N58" s="41">
        <v>15.053515111111111</v>
      </c>
      <c r="O58" s="41">
        <v>0.24123333333333336</v>
      </c>
      <c r="P58" s="41">
        <v>0.12776666666666667</v>
      </c>
      <c r="Q58" s="41">
        <v>7.0733333333333329E-2</v>
      </c>
      <c r="R58" s="41">
        <v>0.18696666666666664</v>
      </c>
      <c r="S58" s="41">
        <v>0.1087</v>
      </c>
      <c r="T58" s="41">
        <v>92.378799829648671</v>
      </c>
      <c r="U58" s="42"/>
      <c r="V58" s="41">
        <v>3</v>
      </c>
      <c r="W58" s="41">
        <v>28.256640000000001</v>
      </c>
      <c r="X58" s="41">
        <v>0.26469999999999999</v>
      </c>
      <c r="Y58" s="41">
        <v>0.14073333333333335</v>
      </c>
      <c r="Z58" s="41">
        <v>0.15567777777777778</v>
      </c>
      <c r="AA58" s="41">
        <v>0.14566666666666669</v>
      </c>
      <c r="AB58" s="41">
        <v>0.10056666666666665</v>
      </c>
      <c r="AC58" s="41">
        <v>78.25813759538029</v>
      </c>
      <c r="AD58" s="41">
        <v>189.3793333333349</v>
      </c>
      <c r="AE58" s="41"/>
      <c r="AF58" s="41"/>
      <c r="AG58" s="41"/>
      <c r="AH58" s="41"/>
      <c r="AI58" s="41">
        <v>12.793333333333335</v>
      </c>
      <c r="AJ58" s="41"/>
      <c r="AK58" s="41">
        <v>18.016666666666666</v>
      </c>
      <c r="AL58" s="41"/>
      <c r="AM58" s="41"/>
      <c r="AN58" s="41">
        <v>15.152222222222223</v>
      </c>
      <c r="AO58" s="41"/>
      <c r="AP58" s="41"/>
      <c r="AQ58" s="41"/>
      <c r="AR58" s="41">
        <v>15.986399999999998</v>
      </c>
      <c r="AS58" s="41">
        <v>21.791999999999998</v>
      </c>
      <c r="AT58" s="41">
        <v>11.69</v>
      </c>
      <c r="AU58" s="41">
        <v>109.78050166736712</v>
      </c>
      <c r="AV58" s="41"/>
      <c r="AW58" s="40">
        <v>0.17028727099999999</v>
      </c>
      <c r="AX58" s="41">
        <f t="shared" si="1"/>
        <v>17.028727099999998</v>
      </c>
      <c r="AY58" s="41">
        <v>11.284199999999998</v>
      </c>
      <c r="AZ58" s="41">
        <f t="shared" si="3"/>
        <v>11.284199999999998</v>
      </c>
      <c r="BA58" s="41">
        <v>102.71690905697319</v>
      </c>
      <c r="BB58" s="41">
        <v>0.9</v>
      </c>
      <c r="BC58" s="41"/>
      <c r="BD58" s="41"/>
      <c r="BE58" s="41"/>
      <c r="BF58" s="41">
        <v>0.10050000000000001</v>
      </c>
      <c r="BG58" s="41">
        <f t="shared" si="2"/>
        <v>-1.45</v>
      </c>
      <c r="BH58" s="41">
        <v>19.075555555555557</v>
      </c>
      <c r="BI58" s="41">
        <v>14.465555555555557</v>
      </c>
      <c r="BJ58" s="41">
        <v>125.12468594088126</v>
      </c>
      <c r="BK58" s="41">
        <v>125.1990380066302</v>
      </c>
      <c r="BL58" s="41"/>
      <c r="BM58" s="41">
        <v>25.906666666666666</v>
      </c>
      <c r="BN58" s="41">
        <v>13.496666666666668</v>
      </c>
    </row>
    <row r="59" spans="1:66" x14ac:dyDescent="0.25">
      <c r="A59">
        <v>2073</v>
      </c>
      <c r="B59" s="40">
        <v>19.145333333333333</v>
      </c>
      <c r="C59" s="41">
        <v>23.408000000000001</v>
      </c>
      <c r="D59" s="41">
        <v>12.516</v>
      </c>
      <c r="E59" s="41">
        <v>10.303333333333333</v>
      </c>
      <c r="F59" s="41">
        <v>14.543333333333333</v>
      </c>
      <c r="G59" s="41">
        <v>10.593333333333332</v>
      </c>
      <c r="H59" s="41">
        <v>99.601891569013532</v>
      </c>
      <c r="I59" s="41">
        <v>-33.872666666665552</v>
      </c>
      <c r="J59" s="41"/>
      <c r="K59" s="41"/>
      <c r="L59" s="41"/>
      <c r="M59" s="41">
        <v>8.0670000000000019</v>
      </c>
      <c r="N59" s="41">
        <v>14.897191111111113</v>
      </c>
      <c r="O59" s="41">
        <v>0.2406666666666667</v>
      </c>
      <c r="P59" s="41">
        <v>0.12746666666666664</v>
      </c>
      <c r="Q59" s="41">
        <v>7.0088888888888881E-2</v>
      </c>
      <c r="R59" s="41">
        <v>0.18710000000000002</v>
      </c>
      <c r="S59" s="41">
        <v>0.1084</v>
      </c>
      <c r="T59" s="41">
        <v>92.345528103895163</v>
      </c>
      <c r="U59" s="42"/>
      <c r="V59" s="41">
        <v>3</v>
      </c>
      <c r="W59" s="41">
        <v>28.155699999999996</v>
      </c>
      <c r="X59" s="41">
        <v>0.26483333333333331</v>
      </c>
      <c r="Y59" s="41">
        <v>0.14080000000000001</v>
      </c>
      <c r="Z59" s="41">
        <v>0.14382222222222221</v>
      </c>
      <c r="AA59" s="41">
        <v>0.14553333333333332</v>
      </c>
      <c r="AB59" s="41">
        <v>0.10149999999999999</v>
      </c>
      <c r="AC59" s="41">
        <v>78.101891569013532</v>
      </c>
      <c r="AD59" s="41">
        <v>191.25333333333438</v>
      </c>
      <c r="AE59" s="41"/>
      <c r="AF59" s="41"/>
      <c r="AG59" s="41"/>
      <c r="AH59" s="41"/>
      <c r="AI59" s="41">
        <v>12.660000000000002</v>
      </c>
      <c r="AJ59" s="41"/>
      <c r="AK59" s="41">
        <v>18.306666666666668</v>
      </c>
      <c r="AL59" s="41"/>
      <c r="AM59" s="41"/>
      <c r="AN59" s="41">
        <v>15.214074074074071</v>
      </c>
      <c r="AO59" s="41"/>
      <c r="AP59" s="41"/>
      <c r="AQ59" s="41"/>
      <c r="AR59" s="41">
        <v>15.837733333333331</v>
      </c>
      <c r="AS59" s="41">
        <v>21.692</v>
      </c>
      <c r="AT59" s="41">
        <v>11.63</v>
      </c>
      <c r="AU59" s="41">
        <v>109.87950359594902</v>
      </c>
      <c r="AV59" s="41"/>
      <c r="AW59" s="40">
        <v>0.16873928899999999</v>
      </c>
      <c r="AX59" s="41">
        <f t="shared" si="1"/>
        <v>16.873928899999999</v>
      </c>
      <c r="AY59" s="41">
        <v>11.2644</v>
      </c>
      <c r="AZ59" s="41">
        <f t="shared" si="3"/>
        <v>11.2644</v>
      </c>
      <c r="BA59" s="41">
        <v>102.69993098000764</v>
      </c>
      <c r="BB59" s="41">
        <v>0.9</v>
      </c>
      <c r="BC59" s="41"/>
      <c r="BD59" s="41"/>
      <c r="BE59" s="41"/>
      <c r="BF59" s="41">
        <v>0.10050000000000001</v>
      </c>
      <c r="BG59" s="41">
        <f t="shared" si="2"/>
        <v>-1.45</v>
      </c>
      <c r="BH59" s="41">
        <v>18.95888888888889</v>
      </c>
      <c r="BI59" s="41">
        <v>14.431111111111115</v>
      </c>
      <c r="BJ59" s="41">
        <v>125.58949371241575</v>
      </c>
      <c r="BK59" s="41">
        <v>125.59278251472314</v>
      </c>
      <c r="BL59" s="41"/>
      <c r="BM59" s="41">
        <v>25.83666666666667</v>
      </c>
      <c r="BN59" s="41">
        <v>13.459999999999999</v>
      </c>
    </row>
    <row r="60" spans="1:66" x14ac:dyDescent="0.25">
      <c r="A60">
        <v>2074</v>
      </c>
      <c r="B60" s="40">
        <v>19.148</v>
      </c>
      <c r="C60" s="41">
        <v>23.356000000000002</v>
      </c>
      <c r="D60" s="41">
        <v>12.5</v>
      </c>
      <c r="E60" s="41">
        <v>10</v>
      </c>
      <c r="F60" s="41">
        <v>14.549999999999999</v>
      </c>
      <c r="G60" s="41">
        <v>10.58</v>
      </c>
      <c r="H60" s="41">
        <v>99.583900248794961</v>
      </c>
      <c r="I60" s="41">
        <v>-33.456666666666912</v>
      </c>
      <c r="J60" s="41"/>
      <c r="K60" s="41"/>
      <c r="L60" s="41"/>
      <c r="M60" s="41">
        <v>8.0670000000000019</v>
      </c>
      <c r="N60" s="41">
        <v>14.780212888888892</v>
      </c>
      <c r="O60" s="41">
        <v>0.24023333333333335</v>
      </c>
      <c r="P60" s="41">
        <v>0.12723333333333334</v>
      </c>
      <c r="Q60" s="41">
        <v>7.1066666666666667E-2</v>
      </c>
      <c r="R60" s="41">
        <v>0.18709999999999996</v>
      </c>
      <c r="S60" s="41">
        <v>0.1085</v>
      </c>
      <c r="T60" s="41">
        <v>92.217102291495522</v>
      </c>
      <c r="U60" s="42"/>
      <c r="V60" s="41">
        <v>3</v>
      </c>
      <c r="W60" s="41">
        <v>27.947619999999993</v>
      </c>
      <c r="X60" s="41">
        <v>0.26279999999999998</v>
      </c>
      <c r="Y60" s="41">
        <v>0.13970000000000002</v>
      </c>
      <c r="Z60" s="41">
        <v>0.16141111111111109</v>
      </c>
      <c r="AA60" s="41">
        <v>0.14616666666666667</v>
      </c>
      <c r="AB60" s="41">
        <v>9.9933333333333332E-2</v>
      </c>
      <c r="AC60" s="41">
        <v>78.083900248794961</v>
      </c>
      <c r="AD60" s="41">
        <v>192.76533333333566</v>
      </c>
      <c r="AE60" s="41"/>
      <c r="AF60" s="41"/>
      <c r="AG60" s="41"/>
      <c r="AH60" s="41"/>
      <c r="AI60" s="41">
        <v>12.666666666666668</v>
      </c>
      <c r="AJ60" s="41"/>
      <c r="AK60" s="41">
        <v>18.29</v>
      </c>
      <c r="AL60" s="41"/>
      <c r="AM60" s="41"/>
      <c r="AN60" s="41">
        <v>15.23037037037037</v>
      </c>
      <c r="AO60" s="41"/>
      <c r="AP60" s="41"/>
      <c r="AQ60" s="41"/>
      <c r="AR60" s="41">
        <v>15.70853333333333</v>
      </c>
      <c r="AS60" s="41">
        <v>21.608000000000001</v>
      </c>
      <c r="AT60" s="41">
        <v>11.61</v>
      </c>
      <c r="AU60" s="41">
        <v>109.84549115032013</v>
      </c>
      <c r="AV60" s="41"/>
      <c r="AW60" s="40">
        <v>0.167431582</v>
      </c>
      <c r="AX60" s="41">
        <f t="shared" si="1"/>
        <v>16.7431582</v>
      </c>
      <c r="AY60" s="41">
        <v>11.25</v>
      </c>
      <c r="AZ60" s="41">
        <f t="shared" si="3"/>
        <v>11.25</v>
      </c>
      <c r="BA60" s="41">
        <v>102.55834261990763</v>
      </c>
      <c r="BB60" s="41">
        <v>0.9</v>
      </c>
      <c r="BC60" s="41"/>
      <c r="BD60" s="41"/>
      <c r="BE60" s="41"/>
      <c r="BF60" s="41">
        <v>0.10050000000000001</v>
      </c>
      <c r="BG60" s="41">
        <f t="shared" si="2"/>
        <v>-1.45</v>
      </c>
      <c r="BH60" s="41">
        <v>18.898888888888887</v>
      </c>
      <c r="BI60" s="41">
        <v>14.265555555555556</v>
      </c>
      <c r="BJ60" s="41">
        <v>126.08763146759377</v>
      </c>
      <c r="BK60" s="41">
        <v>126.08763146759377</v>
      </c>
      <c r="BL60" s="41"/>
      <c r="BM60" s="41">
        <v>25.77333333333333</v>
      </c>
      <c r="BN60" s="41">
        <v>13.43</v>
      </c>
    </row>
    <row r="61" spans="1:66" x14ac:dyDescent="0.25">
      <c r="A61">
        <v>2075</v>
      </c>
      <c r="B61" s="40">
        <v>19.095333333333336</v>
      </c>
      <c r="C61" s="41">
        <v>23.314</v>
      </c>
      <c r="D61" s="41">
        <v>12.498000000000001</v>
      </c>
      <c r="E61" s="41">
        <v>10.02</v>
      </c>
      <c r="F61" s="41">
        <v>14.56</v>
      </c>
      <c r="G61" s="41">
        <v>10.576666666666666</v>
      </c>
      <c r="H61" s="41">
        <v>99.523045038612835</v>
      </c>
      <c r="I61" s="41">
        <v>-33.314666666666156</v>
      </c>
      <c r="J61" s="41"/>
      <c r="K61" s="41"/>
      <c r="L61" s="41"/>
      <c r="M61" s="41">
        <v>8.0670000000000019</v>
      </c>
      <c r="N61" s="41">
        <v>14.706603111111113</v>
      </c>
      <c r="O61" s="41">
        <v>0.24010000000000004</v>
      </c>
      <c r="P61" s="41">
        <v>0.12720000000000001</v>
      </c>
      <c r="Q61" s="41">
        <v>7.1400000000000005E-2</v>
      </c>
      <c r="R61" s="41">
        <v>0.18713333333333329</v>
      </c>
      <c r="S61" s="41">
        <v>0.10846666666666667</v>
      </c>
      <c r="T61" s="41">
        <v>92.344384462260336</v>
      </c>
      <c r="U61" s="42"/>
      <c r="V61" s="41">
        <v>3</v>
      </c>
      <c r="W61" s="41">
        <v>27.887719999999998</v>
      </c>
      <c r="X61" s="41">
        <v>0.26416666666666666</v>
      </c>
      <c r="Y61" s="41">
        <v>0.14049999999999999</v>
      </c>
      <c r="Z61" s="41">
        <v>0.14686666666666667</v>
      </c>
      <c r="AA61" s="41">
        <v>0.14586666666666667</v>
      </c>
      <c r="AB61" s="41">
        <v>0.10066666666666667</v>
      </c>
      <c r="AC61" s="41">
        <v>78.023045038612835</v>
      </c>
      <c r="AD61" s="41">
        <v>194.33533333333531</v>
      </c>
      <c r="AE61" s="41"/>
      <c r="AF61" s="41"/>
      <c r="AG61" s="41"/>
      <c r="AH61" s="41"/>
      <c r="AI61" s="41">
        <v>12.706666666666667</v>
      </c>
      <c r="AJ61" s="41"/>
      <c r="AK61" s="41">
        <v>18.313333333333333</v>
      </c>
      <c r="AL61" s="41"/>
      <c r="AM61" s="41"/>
      <c r="AN61" s="41">
        <v>15.265925925925924</v>
      </c>
      <c r="AO61" s="41"/>
      <c r="AP61" s="41"/>
      <c r="AQ61" s="41"/>
      <c r="AR61" s="41">
        <v>15.583866666666665</v>
      </c>
      <c r="AS61" s="41">
        <v>21.533999999999999</v>
      </c>
      <c r="AT61" s="41">
        <v>11.57</v>
      </c>
      <c r="AU61" s="41">
        <v>110.08002481106287</v>
      </c>
      <c r="AV61" s="41"/>
      <c r="AW61" s="40">
        <v>0.166373093</v>
      </c>
      <c r="AX61" s="41">
        <f t="shared" si="1"/>
        <v>16.637309299999998</v>
      </c>
      <c r="AY61" s="41">
        <v>11.248200000000001</v>
      </c>
      <c r="AZ61" s="41">
        <f t="shared" si="3"/>
        <v>11.248200000000001</v>
      </c>
      <c r="BA61" s="41">
        <v>102.41764546309396</v>
      </c>
      <c r="BB61" s="41">
        <v>0.9</v>
      </c>
      <c r="BC61" s="41"/>
      <c r="BD61" s="41"/>
      <c r="BE61" s="41"/>
      <c r="BF61" s="41">
        <v>0.10050000000000001</v>
      </c>
      <c r="BG61" s="41">
        <f t="shared" si="2"/>
        <v>-1.45</v>
      </c>
      <c r="BH61" s="41">
        <v>18.997777777777777</v>
      </c>
      <c r="BI61" s="41">
        <v>14.216666666666667</v>
      </c>
      <c r="BJ61" s="41">
        <v>126.61080385848236</v>
      </c>
      <c r="BK61" s="41">
        <v>126.61962452912763</v>
      </c>
      <c r="BL61" s="41"/>
      <c r="BM61" s="41">
        <v>25.716666666666665</v>
      </c>
      <c r="BN61" s="41">
        <v>13.403333333333332</v>
      </c>
    </row>
    <row r="62" spans="1:66" x14ac:dyDescent="0.25">
      <c r="A62">
        <v>2076</v>
      </c>
      <c r="B62" s="40">
        <v>18.970000000000002</v>
      </c>
      <c r="C62" s="41">
        <v>23.282</v>
      </c>
      <c r="D62" s="41">
        <v>12.478</v>
      </c>
      <c r="E62" s="41">
        <v>10.010000000000002</v>
      </c>
      <c r="F62" s="41">
        <v>14.573333333333336</v>
      </c>
      <c r="G62" s="41">
        <v>10.536666666666667</v>
      </c>
      <c r="H62" s="41">
        <v>99.463050913852641</v>
      </c>
      <c r="I62" s="41">
        <v>-32.758666666665718</v>
      </c>
      <c r="J62" s="41"/>
      <c r="K62" s="41"/>
      <c r="L62" s="41"/>
      <c r="M62" s="41">
        <v>8.0670000000000019</v>
      </c>
      <c r="N62" s="41">
        <v>14.653165333333334</v>
      </c>
      <c r="O62" s="41">
        <v>0.24030000000000001</v>
      </c>
      <c r="P62" s="41">
        <v>0.12733333333333333</v>
      </c>
      <c r="Q62" s="41">
        <v>7.0722222222222228E-2</v>
      </c>
      <c r="R62" s="41">
        <v>0.18709999999999996</v>
      </c>
      <c r="S62" s="41">
        <v>0.10866666666666668</v>
      </c>
      <c r="T62" s="41">
        <v>92.293923939837711</v>
      </c>
      <c r="U62" s="42"/>
      <c r="V62" s="41">
        <v>3</v>
      </c>
      <c r="W62" s="41">
        <v>27.847739999999998</v>
      </c>
      <c r="X62" s="41">
        <v>0.26180000000000003</v>
      </c>
      <c r="Y62" s="41">
        <v>0.13919999999999999</v>
      </c>
      <c r="Z62" s="41">
        <v>0.1642888888888889</v>
      </c>
      <c r="AA62" s="41">
        <v>0.14659999999999998</v>
      </c>
      <c r="AB62" s="41">
        <v>9.7833333333333328E-2</v>
      </c>
      <c r="AC62" s="41">
        <v>77.963050913852641</v>
      </c>
      <c r="AD62" s="41">
        <v>195.57733333333437</v>
      </c>
      <c r="AE62" s="41"/>
      <c r="AF62" s="41"/>
      <c r="AG62" s="41"/>
      <c r="AH62" s="41"/>
      <c r="AI62" s="41">
        <v>12.913333333333336</v>
      </c>
      <c r="AJ62" s="41"/>
      <c r="AK62" s="41">
        <v>18.196666666666669</v>
      </c>
      <c r="AL62" s="41"/>
      <c r="AM62" s="41"/>
      <c r="AN62" s="41">
        <v>15.193333333333333</v>
      </c>
      <c r="AO62" s="41"/>
      <c r="AP62" s="41"/>
      <c r="AQ62" s="41"/>
      <c r="AR62" s="41">
        <v>15.495199999999999</v>
      </c>
      <c r="AS62" s="41">
        <v>21.484000000000002</v>
      </c>
      <c r="AT62" s="41">
        <v>11.540000000000001</v>
      </c>
      <c r="AU62" s="41">
        <v>110.22263773972067</v>
      </c>
      <c r="AV62" s="41"/>
      <c r="AW62" s="40">
        <v>0.165617298</v>
      </c>
      <c r="AX62" s="41">
        <f t="shared" si="1"/>
        <v>16.561729799999998</v>
      </c>
      <c r="AY62" s="41">
        <v>11.2302</v>
      </c>
      <c r="AZ62" s="41">
        <f t="shared" si="3"/>
        <v>11.2302</v>
      </c>
      <c r="BA62" s="41">
        <v>102.27408966412125</v>
      </c>
      <c r="BB62" s="41">
        <v>0.9</v>
      </c>
      <c r="BC62" s="41"/>
      <c r="BD62" s="41"/>
      <c r="BE62" s="41"/>
      <c r="BF62" s="41">
        <v>0.10050000000000001</v>
      </c>
      <c r="BG62" s="41">
        <f t="shared" si="2"/>
        <v>-1.45</v>
      </c>
      <c r="BH62" s="41">
        <v>19.024444444444445</v>
      </c>
      <c r="BI62" s="41">
        <v>14.196666666666665</v>
      </c>
      <c r="BJ62" s="41">
        <v>127.18609081510706</v>
      </c>
      <c r="BK62" s="41">
        <v>127.13078770578664</v>
      </c>
      <c r="BL62" s="41"/>
      <c r="BM62" s="41">
        <v>25.663333333333334</v>
      </c>
      <c r="BN62" s="41">
        <v>13.376666666666667</v>
      </c>
    </row>
    <row r="63" spans="1:66" x14ac:dyDescent="0.25">
      <c r="A63">
        <v>2077</v>
      </c>
      <c r="B63" s="40">
        <v>18.806666666666665</v>
      </c>
      <c r="C63" s="41">
        <v>23.272000000000002</v>
      </c>
      <c r="D63" s="41">
        <v>12.452</v>
      </c>
      <c r="E63" s="41">
        <v>10.07</v>
      </c>
      <c r="F63" s="41">
        <v>14.573333333333336</v>
      </c>
      <c r="G63" s="41">
        <v>10.559999999999999</v>
      </c>
      <c r="H63" s="41">
        <v>99.344650592499008</v>
      </c>
      <c r="I63" s="41">
        <v>-32.398666666666465</v>
      </c>
      <c r="J63" s="41"/>
      <c r="K63" s="41"/>
      <c r="L63" s="41"/>
      <c r="M63" s="41">
        <v>8.0670000000000019</v>
      </c>
      <c r="N63" s="41">
        <v>14.624171555555559</v>
      </c>
      <c r="O63" s="41">
        <v>0.24030000000000001</v>
      </c>
      <c r="P63" s="41">
        <v>0.12736666666666666</v>
      </c>
      <c r="Q63" s="41">
        <v>6.8500000000000005E-2</v>
      </c>
      <c r="R63" s="41">
        <v>0.18713333333333335</v>
      </c>
      <c r="S63" s="41">
        <v>0.10866666666666668</v>
      </c>
      <c r="T63" s="41">
        <v>92.156010609573926</v>
      </c>
      <c r="U63" s="42"/>
      <c r="V63" s="41">
        <v>3</v>
      </c>
      <c r="W63" s="41">
        <v>27.589180000000002</v>
      </c>
      <c r="X63" s="41">
        <v>0.26456666666666667</v>
      </c>
      <c r="Y63" s="41">
        <v>0.14076666666666668</v>
      </c>
      <c r="Z63" s="41">
        <v>0.14932222222222222</v>
      </c>
      <c r="AA63" s="41">
        <v>0.14600000000000002</v>
      </c>
      <c r="AB63" s="41">
        <v>9.8899999999999988E-2</v>
      </c>
      <c r="AC63" s="41">
        <v>77.844650592499008</v>
      </c>
      <c r="AD63" s="41">
        <v>197.39333333333332</v>
      </c>
      <c r="AE63" s="41"/>
      <c r="AF63" s="41"/>
      <c r="AG63" s="41"/>
      <c r="AH63" s="41"/>
      <c r="AI63" s="41">
        <v>12.673333333333334</v>
      </c>
      <c r="AJ63" s="41"/>
      <c r="AK63" s="41">
        <v>18.260000000000002</v>
      </c>
      <c r="AL63" s="41"/>
      <c r="AM63" s="41"/>
      <c r="AN63" s="41">
        <v>15.236666666666668</v>
      </c>
      <c r="AO63" s="41"/>
      <c r="AP63" s="41"/>
      <c r="AQ63" s="41"/>
      <c r="AR63" s="41">
        <v>15.370399999999998</v>
      </c>
      <c r="AS63" s="41">
        <v>21.403999999999996</v>
      </c>
      <c r="AT63" s="41">
        <v>11.540000000000001</v>
      </c>
      <c r="AU63" s="41">
        <v>110.47860170650129</v>
      </c>
      <c r="AV63" s="41"/>
      <c r="AW63" s="40">
        <v>0.165020582</v>
      </c>
      <c r="AX63" s="41">
        <f t="shared" si="1"/>
        <v>16.5020582</v>
      </c>
      <c r="AY63" s="41">
        <v>11.206799999999999</v>
      </c>
      <c r="AZ63" s="41">
        <f t="shared" si="3"/>
        <v>11.206799999999999</v>
      </c>
      <c r="BA63" s="41">
        <v>102.27802707878701</v>
      </c>
      <c r="BB63" s="41">
        <v>0.9</v>
      </c>
      <c r="BC63" s="41"/>
      <c r="BD63" s="41"/>
      <c r="BE63" s="41"/>
      <c r="BF63" s="41">
        <v>0.10050000000000001</v>
      </c>
      <c r="BG63" s="41">
        <f t="shared" si="2"/>
        <v>-1.45</v>
      </c>
      <c r="BH63" s="41">
        <v>18.936666666666667</v>
      </c>
      <c r="BI63" s="41">
        <v>14.192222222222222</v>
      </c>
      <c r="BJ63" s="41">
        <v>127.62042801479389</v>
      </c>
      <c r="BK63" s="41">
        <v>127.72696425501699</v>
      </c>
      <c r="BL63" s="41"/>
      <c r="BM63" s="41">
        <v>25.646666666666668</v>
      </c>
      <c r="BN63" s="41">
        <v>13.369999999999997</v>
      </c>
    </row>
    <row r="64" spans="1:66" x14ac:dyDescent="0.25">
      <c r="A64">
        <v>2078</v>
      </c>
      <c r="B64" s="40">
        <v>18.659333333333333</v>
      </c>
      <c r="C64" s="41">
        <v>23.23</v>
      </c>
      <c r="D64" s="41">
        <v>12.430000000000001</v>
      </c>
      <c r="E64" s="41">
        <v>10.133333333333333</v>
      </c>
      <c r="F64" s="41">
        <v>14.580000000000002</v>
      </c>
      <c r="G64" s="41">
        <v>10.533333333333333</v>
      </c>
      <c r="H64" s="41">
        <v>99.196145098142253</v>
      </c>
      <c r="I64" s="41">
        <v>-32.160666666667396</v>
      </c>
      <c r="J64" s="41"/>
      <c r="K64" s="41"/>
      <c r="L64" s="41"/>
      <c r="M64" s="41">
        <v>8.0670000000000019</v>
      </c>
      <c r="N64" s="41">
        <v>14.600468444444445</v>
      </c>
      <c r="O64" s="41">
        <v>0.24013333333333331</v>
      </c>
      <c r="P64" s="41">
        <v>0.1273</v>
      </c>
      <c r="Q64" s="41">
        <v>6.852222222222222E-2</v>
      </c>
      <c r="R64" s="41">
        <v>0.18723333333333333</v>
      </c>
      <c r="S64" s="41">
        <v>0.10856666666666666</v>
      </c>
      <c r="T64" s="41">
        <v>91.838407521852432</v>
      </c>
      <c r="U64" s="42"/>
      <c r="V64" s="41">
        <v>3</v>
      </c>
      <c r="W64" s="41">
        <v>27.642939999999999</v>
      </c>
      <c r="X64" s="41">
        <v>0.26220000000000004</v>
      </c>
      <c r="Y64" s="41">
        <v>0.13946666666666666</v>
      </c>
      <c r="Z64" s="41">
        <v>0.16189999999999999</v>
      </c>
      <c r="AA64" s="41">
        <v>0.14656666666666668</v>
      </c>
      <c r="AB64" s="41">
        <v>9.693333333333333E-2</v>
      </c>
      <c r="AC64" s="41">
        <v>77.696145098142253</v>
      </c>
      <c r="AD64" s="41">
        <v>198.86533333333344</v>
      </c>
      <c r="AE64" s="41"/>
      <c r="AF64" s="41"/>
      <c r="AG64" s="41"/>
      <c r="AH64" s="41"/>
      <c r="AI64" s="41">
        <v>12.583333333333332</v>
      </c>
      <c r="AJ64" s="41"/>
      <c r="AK64" s="41">
        <v>18.353333333333332</v>
      </c>
      <c r="AL64" s="41"/>
      <c r="AM64" s="41"/>
      <c r="AN64" s="41">
        <v>15.265925925925927</v>
      </c>
      <c r="AO64" s="41"/>
      <c r="AP64" s="41"/>
      <c r="AQ64" s="41"/>
      <c r="AR64" s="41">
        <v>15.264000000000001</v>
      </c>
      <c r="AS64" s="41">
        <v>21.356000000000002</v>
      </c>
      <c r="AT64" s="41">
        <v>11.549999999999999</v>
      </c>
      <c r="AU64" s="41">
        <v>110.45087071261203</v>
      </c>
      <c r="AV64" s="41"/>
      <c r="AW64" s="40">
        <v>0.164558444</v>
      </c>
      <c r="AX64" s="41">
        <f t="shared" si="1"/>
        <v>16.4558444</v>
      </c>
      <c r="AY64" s="41">
        <v>11.187000000000001</v>
      </c>
      <c r="AZ64" s="41">
        <f t="shared" si="3"/>
        <v>11.187000000000001</v>
      </c>
      <c r="BA64" s="41">
        <v>102.25694535036719</v>
      </c>
      <c r="BB64" s="41">
        <v>0.9</v>
      </c>
      <c r="BC64" s="41"/>
      <c r="BD64" s="41"/>
      <c r="BE64" s="41"/>
      <c r="BF64" s="41">
        <v>0.10050000000000001</v>
      </c>
      <c r="BG64" s="41">
        <f t="shared" si="2"/>
        <v>-1.45</v>
      </c>
      <c r="BH64" s="41">
        <v>18.643333333333334</v>
      </c>
      <c r="BI64" s="41">
        <v>14.083333333333334</v>
      </c>
      <c r="BJ64" s="41">
        <v>128.39898039721837</v>
      </c>
      <c r="BK64" s="41">
        <v>128.3221387925885</v>
      </c>
      <c r="BL64" s="41"/>
      <c r="BM64" s="41">
        <v>25.566666666666666</v>
      </c>
      <c r="BN64" s="41">
        <v>13.33</v>
      </c>
    </row>
    <row r="65" spans="1:66" x14ac:dyDescent="0.25">
      <c r="A65">
        <v>2079</v>
      </c>
      <c r="B65" s="40">
        <v>18.518666666666668</v>
      </c>
      <c r="C65" s="41">
        <v>23.180000000000003</v>
      </c>
      <c r="D65" s="41">
        <v>12.415999999999999</v>
      </c>
      <c r="E65" s="41">
        <v>9.82</v>
      </c>
      <c r="F65" s="41">
        <v>14.56666666666667</v>
      </c>
      <c r="G65" s="41">
        <v>10.583333333333334</v>
      </c>
      <c r="H65" s="41">
        <v>99.188544647540596</v>
      </c>
      <c r="I65" s="41">
        <v>-31.93866666666656</v>
      </c>
      <c r="J65" s="41"/>
      <c r="K65" s="41"/>
      <c r="L65" s="41"/>
      <c r="M65" s="41">
        <v>8.0670000000000019</v>
      </c>
      <c r="N65" s="41">
        <v>14.597967555555554</v>
      </c>
      <c r="O65" s="41">
        <v>0.23966666666666667</v>
      </c>
      <c r="P65" s="41">
        <v>0.12706666666666666</v>
      </c>
      <c r="Q65" s="41">
        <v>6.727777777777777E-2</v>
      </c>
      <c r="R65" s="41">
        <v>0.1875</v>
      </c>
      <c r="S65" s="41">
        <v>0.10816666666666667</v>
      </c>
      <c r="T65" s="41">
        <v>91.744043463216286</v>
      </c>
      <c r="U65" s="42"/>
      <c r="V65" s="41">
        <v>3</v>
      </c>
      <c r="W65" s="41">
        <v>26.447940000000003</v>
      </c>
      <c r="X65" s="41">
        <v>0.26419999999999999</v>
      </c>
      <c r="Y65" s="41">
        <v>0.14059999999999997</v>
      </c>
      <c r="Z65" s="41">
        <v>0.15235555555555555</v>
      </c>
      <c r="AA65" s="41">
        <v>0.14599999999999999</v>
      </c>
      <c r="AB65" s="41">
        <v>9.8100000000000007E-2</v>
      </c>
      <c r="AC65" s="41">
        <v>77.688544647540596</v>
      </c>
      <c r="AD65" s="41">
        <v>199.75133333333338</v>
      </c>
      <c r="AE65" s="41"/>
      <c r="AF65" s="41"/>
      <c r="AG65" s="41"/>
      <c r="AH65" s="41"/>
      <c r="AI65" s="41">
        <v>12.363333333333333</v>
      </c>
      <c r="AJ65" s="41"/>
      <c r="AK65" s="41">
        <v>18.543333333333333</v>
      </c>
      <c r="AL65" s="41"/>
      <c r="AM65" s="41"/>
      <c r="AN65" s="41">
        <v>15.225925925925926</v>
      </c>
      <c r="AO65" s="41"/>
      <c r="AP65" s="41"/>
      <c r="AQ65" s="41"/>
      <c r="AR65" s="41">
        <v>15.151733333333334</v>
      </c>
      <c r="AS65" s="41">
        <v>21.32</v>
      </c>
      <c r="AT65" s="41">
        <v>11.45</v>
      </c>
      <c r="AU65" s="41">
        <v>110.71359212188027</v>
      </c>
      <c r="AV65" s="41"/>
      <c r="AW65" s="40">
        <v>0.16404972400000001</v>
      </c>
      <c r="AX65" s="41">
        <f t="shared" si="1"/>
        <v>16.404972400000002</v>
      </c>
      <c r="AY65" s="41">
        <v>11.174399999999999</v>
      </c>
      <c r="AZ65" s="41">
        <f t="shared" si="3"/>
        <v>11.174399999999999</v>
      </c>
      <c r="BA65" s="41">
        <v>102.24507505369141</v>
      </c>
      <c r="BB65" s="41">
        <v>0.9</v>
      </c>
      <c r="BC65" s="41"/>
      <c r="BD65" s="41"/>
      <c r="BE65" s="41"/>
      <c r="BF65" s="41">
        <v>0.10050000000000001</v>
      </c>
      <c r="BG65" s="41">
        <f t="shared" si="2"/>
        <v>-1.45</v>
      </c>
      <c r="BH65" s="41">
        <v>18.355555555555554</v>
      </c>
      <c r="BI65" s="41">
        <v>14.026666666666667</v>
      </c>
      <c r="BJ65" s="41">
        <v>128.97078941766523</v>
      </c>
      <c r="BK65" s="41">
        <v>128.99761501995687</v>
      </c>
      <c r="BL65" s="41"/>
      <c r="BM65" s="41">
        <v>25.536666666666669</v>
      </c>
      <c r="BN65" s="41">
        <v>13.316666666666665</v>
      </c>
    </row>
    <row r="66" spans="1:66" x14ac:dyDescent="0.25">
      <c r="A66">
        <v>2080</v>
      </c>
      <c r="B66" s="40">
        <v>18.432666666666666</v>
      </c>
      <c r="C66" s="41">
        <v>23.135999999999999</v>
      </c>
      <c r="D66" s="41">
        <v>12.406000000000001</v>
      </c>
      <c r="E66" s="41">
        <v>9.7833333333333332</v>
      </c>
      <c r="F66" s="41">
        <v>14.580000000000002</v>
      </c>
      <c r="G66" s="41">
        <v>10.549999999999999</v>
      </c>
      <c r="H66" s="41">
        <v>99.19596064162981</v>
      </c>
      <c r="I66" s="41">
        <v>-31.748666666666647</v>
      </c>
      <c r="J66" s="41"/>
      <c r="K66" s="41"/>
      <c r="L66" s="41"/>
      <c r="M66" s="41">
        <v>8.0670000000000019</v>
      </c>
      <c r="N66" s="41">
        <v>14.614494666666666</v>
      </c>
      <c r="O66" s="41">
        <v>0.23983333333333334</v>
      </c>
      <c r="P66" s="41">
        <v>0.12716666666666668</v>
      </c>
      <c r="Q66" s="41">
        <v>6.968888888888887E-2</v>
      </c>
      <c r="R66" s="41">
        <v>0.18743333333333334</v>
      </c>
      <c r="S66" s="41">
        <v>0.10816666666666667</v>
      </c>
      <c r="T66" s="41">
        <v>91.789100337805365</v>
      </c>
      <c r="U66" s="42"/>
      <c r="V66" s="41">
        <v>3</v>
      </c>
      <c r="W66" s="41">
        <v>26.108199999999997</v>
      </c>
      <c r="X66" s="41">
        <v>0.26296666666666663</v>
      </c>
      <c r="Y66" s="41">
        <v>0.13993333333333333</v>
      </c>
      <c r="Z66" s="41">
        <v>0.15827777777777777</v>
      </c>
      <c r="AA66" s="41">
        <v>0.14616666666666667</v>
      </c>
      <c r="AB66" s="41">
        <v>9.796666666666666E-2</v>
      </c>
      <c r="AC66" s="41">
        <v>77.69596064162981</v>
      </c>
      <c r="AD66" s="41">
        <v>201.59733333333429</v>
      </c>
      <c r="AE66" s="41"/>
      <c r="AF66" s="41"/>
      <c r="AG66" s="41"/>
      <c r="AH66" s="41"/>
      <c r="AI66" s="41">
        <v>12.233333333333334</v>
      </c>
      <c r="AJ66" s="41"/>
      <c r="AK66" s="41">
        <v>18.489999999999998</v>
      </c>
      <c r="AL66" s="41"/>
      <c r="AM66" s="41"/>
      <c r="AN66" s="41">
        <v>14.990370370370373</v>
      </c>
      <c r="AO66" s="41"/>
      <c r="AP66" s="41"/>
      <c r="AQ66" s="41"/>
      <c r="AR66" s="41">
        <v>15.086666666666666</v>
      </c>
      <c r="AS66" s="41">
        <v>21.308</v>
      </c>
      <c r="AT66" s="41">
        <v>11.49</v>
      </c>
      <c r="AU66" s="41">
        <v>110.92802188098703</v>
      </c>
      <c r="AV66" s="41"/>
      <c r="AW66" s="40">
        <v>0.16371939599999999</v>
      </c>
      <c r="AX66" s="41">
        <f t="shared" si="1"/>
        <v>16.371939599999997</v>
      </c>
      <c r="AY66" s="41">
        <v>11.1654</v>
      </c>
      <c r="AZ66" s="41">
        <f t="shared" si="3"/>
        <v>11.1654</v>
      </c>
      <c r="BA66" s="41">
        <v>102.09770997769397</v>
      </c>
      <c r="BB66" s="41">
        <v>0.9</v>
      </c>
      <c r="BC66" s="41"/>
      <c r="BD66" s="41"/>
      <c r="BE66" s="41"/>
      <c r="BF66" s="41">
        <v>0.10050000000000001</v>
      </c>
      <c r="BG66" s="41">
        <f t="shared" si="2"/>
        <v>-1.45</v>
      </c>
      <c r="BH66" s="41">
        <v>18.194444444444443</v>
      </c>
      <c r="BI66" s="41">
        <v>14.175555555555555</v>
      </c>
      <c r="BJ66" s="41">
        <v>129.64478634735278</v>
      </c>
      <c r="BK66" s="41">
        <v>129.64366434795559</v>
      </c>
      <c r="BL66" s="41"/>
      <c r="BM66" s="41">
        <v>25.490000000000002</v>
      </c>
      <c r="BN66" s="41">
        <v>13.293333333333331</v>
      </c>
    </row>
    <row r="67" spans="1:66" x14ac:dyDescent="0.25">
      <c r="A67">
        <v>2081</v>
      </c>
      <c r="B67" s="40">
        <v>18.459999999999997</v>
      </c>
      <c r="C67" s="41">
        <v>23.132000000000001</v>
      </c>
      <c r="D67" s="41">
        <v>12.4</v>
      </c>
      <c r="E67" s="41">
        <v>9.3833333333333329</v>
      </c>
      <c r="F67" s="41">
        <v>14.583333333333334</v>
      </c>
      <c r="G67" s="41">
        <v>10.573333333333332</v>
      </c>
      <c r="H67" s="41">
        <v>99.699374484674138</v>
      </c>
      <c r="I67" s="41">
        <v>-31.670666666667735</v>
      </c>
      <c r="J67" s="41"/>
      <c r="K67" s="41"/>
      <c r="L67" s="41"/>
      <c r="M67" s="41">
        <v>8.0670000000000019</v>
      </c>
      <c r="N67" s="41">
        <v>14.663676444444446</v>
      </c>
      <c r="O67" s="41">
        <v>0.2393666666666667</v>
      </c>
      <c r="P67" s="41">
        <v>0.12690000000000001</v>
      </c>
      <c r="Q67" s="41">
        <v>6.8477777777777776E-2</v>
      </c>
      <c r="R67" s="41">
        <v>0.18740000000000001</v>
      </c>
      <c r="S67" s="41">
        <v>0.10803333333333333</v>
      </c>
      <c r="T67" s="41">
        <v>91.85633078734314</v>
      </c>
      <c r="U67" s="42"/>
      <c r="V67" s="41">
        <v>3</v>
      </c>
      <c r="W67" s="41">
        <v>26.007040000000003</v>
      </c>
      <c r="X67" s="41">
        <v>0.26383333333333336</v>
      </c>
      <c r="Y67" s="41">
        <v>0.14043333333333333</v>
      </c>
      <c r="Z67" s="41">
        <v>0.15863333333333332</v>
      </c>
      <c r="AA67" s="41">
        <v>0.14606666666666668</v>
      </c>
      <c r="AB67" s="41">
        <v>9.8100000000000007E-2</v>
      </c>
      <c r="AC67" s="41">
        <v>78.199374484674138</v>
      </c>
      <c r="AD67" s="41">
        <v>202.44133333333414</v>
      </c>
      <c r="AE67" s="41"/>
      <c r="AF67" s="41"/>
      <c r="AG67" s="41"/>
      <c r="AH67" s="41"/>
      <c r="AI67" s="41">
        <v>12.303333333333333</v>
      </c>
      <c r="AJ67" s="41"/>
      <c r="AK67" s="41">
        <v>18.41</v>
      </c>
      <c r="AL67" s="41"/>
      <c r="AM67" s="41"/>
      <c r="AN67" s="41">
        <v>14.677407407407408</v>
      </c>
      <c r="AO67" s="41"/>
      <c r="AP67" s="41"/>
      <c r="AQ67" s="41"/>
      <c r="AR67" s="41">
        <v>15.006933333333334</v>
      </c>
      <c r="AS67" s="41">
        <v>21.282</v>
      </c>
      <c r="AT67" s="41">
        <v>11.48</v>
      </c>
      <c r="AU67" s="41">
        <v>111.47902188214117</v>
      </c>
      <c r="AV67" s="41"/>
      <c r="AW67" s="40">
        <v>0.16341151600000001</v>
      </c>
      <c r="AX67" s="41">
        <f t="shared" si="1"/>
        <v>16.3411516</v>
      </c>
      <c r="AY67" s="41">
        <v>11.16</v>
      </c>
      <c r="AZ67" s="41">
        <f t="shared" si="3"/>
        <v>11.16</v>
      </c>
      <c r="BA67" s="41">
        <v>102.10904372680545</v>
      </c>
      <c r="BB67" s="41">
        <v>0.9</v>
      </c>
      <c r="BC67" s="41"/>
      <c r="BD67" s="41"/>
      <c r="BE67" s="41"/>
      <c r="BF67" s="41">
        <v>0.10050000000000001</v>
      </c>
      <c r="BG67" s="41">
        <f t="shared" si="2"/>
        <v>-1.45</v>
      </c>
      <c r="BH67" s="41">
        <v>18.217777777777776</v>
      </c>
      <c r="BI67" s="41">
        <v>14.212222222222223</v>
      </c>
      <c r="BJ67" s="41">
        <v>130.33535901657305</v>
      </c>
      <c r="BK67" s="41">
        <v>130.28466985208215</v>
      </c>
      <c r="BL67" s="41"/>
      <c r="BM67" s="41">
        <v>25.490000000000002</v>
      </c>
      <c r="BN67" s="41">
        <v>13.270000000000001</v>
      </c>
    </row>
    <row r="68" spans="1:66" x14ac:dyDescent="0.25">
      <c r="A68">
        <v>2082</v>
      </c>
      <c r="B68" s="40">
        <v>18.456666666666667</v>
      </c>
      <c r="C68" s="41">
        <v>23.135999999999999</v>
      </c>
      <c r="D68" s="41">
        <v>12.391999999999999</v>
      </c>
      <c r="E68" s="41">
        <v>9.7866666666666653</v>
      </c>
      <c r="F68" s="41">
        <v>14.603333333333335</v>
      </c>
      <c r="G68" s="41">
        <v>10.506666666666666</v>
      </c>
      <c r="H68" s="41">
        <v>99.672537618218286</v>
      </c>
      <c r="I68" s="41">
        <v>-31.400666666667743</v>
      </c>
      <c r="J68" s="41"/>
      <c r="K68" s="41"/>
      <c r="L68" s="41"/>
      <c r="M68" s="41">
        <v>8.0670000000000019</v>
      </c>
      <c r="N68" s="41">
        <v>14.722571111111113</v>
      </c>
      <c r="O68" s="41">
        <v>0.23993333333333333</v>
      </c>
      <c r="P68" s="41">
        <v>0.12720000000000001</v>
      </c>
      <c r="Q68" s="41">
        <v>7.0488888888888879E-2</v>
      </c>
      <c r="R68" s="41">
        <v>0.18709999999999996</v>
      </c>
      <c r="S68" s="41">
        <v>0.10830000000000001</v>
      </c>
      <c r="T68" s="41">
        <v>91.738497792687681</v>
      </c>
      <c r="U68" s="42"/>
      <c r="V68" s="41">
        <v>3</v>
      </c>
      <c r="W68" s="41">
        <v>25.93046</v>
      </c>
      <c r="X68" s="41">
        <v>0.26333333333333336</v>
      </c>
      <c r="Y68" s="41">
        <v>0.14020000000000002</v>
      </c>
      <c r="Z68" s="41">
        <v>0.15735555555555555</v>
      </c>
      <c r="AA68" s="41">
        <v>0.14633333333333334</v>
      </c>
      <c r="AB68" s="41">
        <v>9.7533333333333347E-2</v>
      </c>
      <c r="AC68" s="41">
        <v>78.172537618218286</v>
      </c>
      <c r="AD68" s="41">
        <v>202.28733333333304</v>
      </c>
      <c r="AE68" s="41"/>
      <c r="AF68" s="41"/>
      <c r="AG68" s="41"/>
      <c r="AH68" s="41"/>
      <c r="AI68" s="41">
        <v>12.203333333333335</v>
      </c>
      <c r="AJ68" s="41"/>
      <c r="AK68" s="41">
        <v>18.279999999999998</v>
      </c>
      <c r="AL68" s="41"/>
      <c r="AM68" s="41"/>
      <c r="AN68" s="41">
        <v>14.487777777777778</v>
      </c>
      <c r="AO68" s="41"/>
      <c r="AP68" s="41"/>
      <c r="AQ68" s="41"/>
      <c r="AR68" s="41">
        <v>15.004933333333334</v>
      </c>
      <c r="AS68" s="41">
        <v>21.302</v>
      </c>
      <c r="AT68" s="41">
        <v>11.48</v>
      </c>
      <c r="AU68" s="41">
        <v>111.66085047896003</v>
      </c>
      <c r="AV68" s="41"/>
      <c r="AW68" s="40">
        <v>0.16321377300000001</v>
      </c>
      <c r="AX68" s="41">
        <f t="shared" ref="AX68:AX131" si="4">100*AW68</f>
        <v>16.321377300000002</v>
      </c>
      <c r="AY68" s="41">
        <v>11.152799999999999</v>
      </c>
      <c r="AZ68" s="41">
        <f t="shared" si="3"/>
        <v>11.152799999999999</v>
      </c>
      <c r="BA68" s="41">
        <v>102.1207951449928</v>
      </c>
      <c r="BB68" s="41">
        <v>0.9</v>
      </c>
      <c r="BC68" s="41"/>
      <c r="BD68" s="41"/>
      <c r="BE68" s="41"/>
      <c r="BF68" s="41">
        <v>0.10050000000000001</v>
      </c>
      <c r="BG68" s="41">
        <f t="shared" ref="BG68:BG131" si="5">100*(BF68-BF$3)</f>
        <v>-1.45</v>
      </c>
      <c r="BH68" s="41">
        <v>18.333333333333336</v>
      </c>
      <c r="BI68" s="41">
        <v>14.248888888888889</v>
      </c>
      <c r="BJ68" s="41">
        <v>130.8909079361629</v>
      </c>
      <c r="BK68" s="41">
        <v>130.91578977399885</v>
      </c>
      <c r="BL68" s="41"/>
      <c r="BM68" s="41">
        <v>25.516666666666669</v>
      </c>
      <c r="BN68" s="41">
        <v>13.263333333333332</v>
      </c>
    </row>
    <row r="69" spans="1:66" x14ac:dyDescent="0.25">
      <c r="A69">
        <v>2083</v>
      </c>
      <c r="B69" s="41">
        <v>18.349333333333334</v>
      </c>
      <c r="C69" s="41">
        <v>23.152000000000001</v>
      </c>
      <c r="D69" s="41">
        <v>12.39</v>
      </c>
      <c r="E69" s="41">
        <v>9.9466666666666654</v>
      </c>
      <c r="F69" s="41">
        <v>14.6</v>
      </c>
      <c r="G69" s="41">
        <v>10.52</v>
      </c>
      <c r="H69" s="41">
        <v>99.550224354252293</v>
      </c>
      <c r="I69" s="41">
        <v>-30.992666666664892</v>
      </c>
      <c r="J69" s="41"/>
      <c r="K69" s="41"/>
      <c r="L69" s="41"/>
      <c r="M69" s="41"/>
      <c r="N69" s="41">
        <v>14.768225333333335</v>
      </c>
      <c r="O69" s="41">
        <v>0.23966666666666667</v>
      </c>
      <c r="P69" s="41">
        <v>0.12706666666666666</v>
      </c>
      <c r="Q69" s="41">
        <v>6.8777777777777771E-2</v>
      </c>
      <c r="R69" s="41">
        <v>0.18729999999999999</v>
      </c>
      <c r="S69" s="41">
        <v>0.10830000000000001</v>
      </c>
      <c r="T69" s="41">
        <v>91.513171754212465</v>
      </c>
      <c r="U69" s="42"/>
      <c r="V69" s="41">
        <v>3</v>
      </c>
      <c r="W69" s="41">
        <v>25.4025</v>
      </c>
      <c r="X69" s="41">
        <v>0.26363333333333333</v>
      </c>
      <c r="Y69" s="41">
        <v>0.14036666666666667</v>
      </c>
      <c r="Z69" s="41">
        <v>0.16011111111111109</v>
      </c>
      <c r="AA69" s="41">
        <v>0.14656666666666665</v>
      </c>
      <c r="AB69" s="41">
        <v>9.6799999999999997E-2</v>
      </c>
      <c r="AC69" s="41">
        <v>78.050224354252293</v>
      </c>
      <c r="AD69" s="41">
        <v>202.64533333333557</v>
      </c>
      <c r="AE69" s="41"/>
      <c r="AF69" s="41"/>
      <c r="AG69" s="41"/>
      <c r="AH69" s="41"/>
      <c r="AI69" s="41">
        <v>12.493333333333334</v>
      </c>
      <c r="AJ69" s="41"/>
      <c r="AK69" s="41">
        <v>18.256666666666664</v>
      </c>
      <c r="AL69" s="41"/>
      <c r="AM69" s="41"/>
      <c r="AN69" s="41">
        <v>14.539259259259261</v>
      </c>
      <c r="AO69" s="41"/>
      <c r="AP69" s="41"/>
      <c r="AQ69" s="41"/>
      <c r="AR69" s="41">
        <v>15.027733333333332</v>
      </c>
      <c r="AS69" s="41">
        <v>21.276</v>
      </c>
      <c r="AT69" s="41">
        <v>11.44</v>
      </c>
      <c r="AU69" s="41">
        <v>112.0197171204826</v>
      </c>
      <c r="AV69" s="41"/>
      <c r="AW69" s="40">
        <v>0.162804844</v>
      </c>
      <c r="AX69" s="41">
        <f t="shared" si="4"/>
        <v>16.280484399999999</v>
      </c>
      <c r="AY69" s="41">
        <v>11.151000000000002</v>
      </c>
      <c r="AZ69" s="41">
        <f t="shared" ref="AZ69:AZ132" si="6">D69*BB69</f>
        <v>11.151000000000002</v>
      </c>
      <c r="BA69" s="41">
        <v>102.30429974793509</v>
      </c>
      <c r="BB69" s="41">
        <v>0.9</v>
      </c>
      <c r="BC69" s="41"/>
      <c r="BD69" s="41"/>
      <c r="BE69" s="41"/>
      <c r="BF69" s="41">
        <v>0.10050000000000001</v>
      </c>
      <c r="BG69" s="41">
        <f t="shared" si="5"/>
        <v>-1.45</v>
      </c>
      <c r="BH69" s="41">
        <v>18.32555555555556</v>
      </c>
      <c r="BI69" s="41">
        <v>13.990000000000002</v>
      </c>
      <c r="BJ69" s="41">
        <v>131.53548320910994</v>
      </c>
      <c r="BK69" s="41">
        <v>131.4684781451808</v>
      </c>
      <c r="BL69" s="41"/>
      <c r="BM69" s="41">
        <v>25.53</v>
      </c>
      <c r="BN69" s="41">
        <v>13.249999999999998</v>
      </c>
    </row>
    <row r="70" spans="1:66" x14ac:dyDescent="0.25">
      <c r="A70">
        <v>2084</v>
      </c>
      <c r="B70" s="41">
        <v>18.215999999999998</v>
      </c>
      <c r="C70" s="41">
        <v>23.161999999999999</v>
      </c>
      <c r="D70" s="41">
        <v>12.379999999999997</v>
      </c>
      <c r="E70" s="41">
        <v>10.253333333333332</v>
      </c>
      <c r="F70" s="41">
        <v>14.593333333333334</v>
      </c>
      <c r="G70" s="41">
        <v>10.523333333333333</v>
      </c>
      <c r="H70" s="41">
        <v>99.277191350067497</v>
      </c>
      <c r="I70" s="41">
        <v>-30.65066666666505</v>
      </c>
      <c r="J70" s="41"/>
      <c r="K70" s="41"/>
      <c r="L70" s="41"/>
      <c r="M70" s="41"/>
      <c r="N70" s="41">
        <v>14.773216</v>
      </c>
      <c r="O70" s="41">
        <v>0.23989999999999997</v>
      </c>
      <c r="P70" s="41">
        <v>0.12723333333333334</v>
      </c>
      <c r="Q70" s="41">
        <v>6.9211111111111112E-2</v>
      </c>
      <c r="R70" s="41">
        <v>0.18729999999999999</v>
      </c>
      <c r="S70" s="41">
        <v>0.10836666666666667</v>
      </c>
      <c r="T70" s="41">
        <v>91.406030133678968</v>
      </c>
      <c r="U70" s="42"/>
      <c r="V70" s="41">
        <v>3</v>
      </c>
      <c r="W70" s="41">
        <v>26.678920000000002</v>
      </c>
      <c r="X70" s="41">
        <v>0.26443333333333335</v>
      </c>
      <c r="Y70" s="41">
        <v>0.14083333333333334</v>
      </c>
      <c r="Z70" s="41">
        <v>0.14948888888888887</v>
      </c>
      <c r="AA70" s="41">
        <v>0.1464</v>
      </c>
      <c r="AB70" s="41">
        <v>9.7100000000000006E-2</v>
      </c>
      <c r="AC70" s="41">
        <v>77.777191350067497</v>
      </c>
      <c r="AD70" s="41">
        <v>202.41333333333554</v>
      </c>
      <c r="AE70" s="41"/>
      <c r="AF70" s="41"/>
      <c r="AG70" s="41"/>
      <c r="AH70" s="41"/>
      <c r="AI70" s="41">
        <v>12.283333333333333</v>
      </c>
      <c r="AJ70" s="41"/>
      <c r="AK70" s="41">
        <v>18.336666666666666</v>
      </c>
      <c r="AL70" s="41"/>
      <c r="AM70" s="41"/>
      <c r="AN70" s="41">
        <v>14.790370370370374</v>
      </c>
      <c r="AO70" s="41"/>
      <c r="AP70" s="41"/>
      <c r="AQ70" s="41"/>
      <c r="AR70" s="41">
        <v>15.108533333333334</v>
      </c>
      <c r="AS70" s="41">
        <v>21.283999999999999</v>
      </c>
      <c r="AT70" s="41">
        <v>11.45</v>
      </c>
      <c r="AU70" s="41">
        <v>111.86859370036242</v>
      </c>
      <c r="AV70" s="41"/>
      <c r="AW70" s="40">
        <v>0.162417062</v>
      </c>
      <c r="AX70" s="41">
        <f t="shared" si="4"/>
        <v>16.241706199999999</v>
      </c>
      <c r="AY70" s="41">
        <v>11.141999999999998</v>
      </c>
      <c r="AZ70" s="41">
        <f t="shared" si="6"/>
        <v>11.141999999999998</v>
      </c>
      <c r="BA70" s="41">
        <v>102.30864802164474</v>
      </c>
      <c r="BB70" s="41">
        <v>0.9</v>
      </c>
      <c r="BC70" s="41"/>
      <c r="BD70" s="41"/>
      <c r="BE70" s="41"/>
      <c r="BF70" s="41">
        <v>0.10050000000000001</v>
      </c>
      <c r="BG70" s="41">
        <f t="shared" si="5"/>
        <v>-1.45</v>
      </c>
      <c r="BH70" s="41">
        <v>18.123333333333335</v>
      </c>
      <c r="BI70" s="41">
        <v>14.000000000000002</v>
      </c>
      <c r="BJ70" s="41">
        <v>131.99070951687563</v>
      </c>
      <c r="BK70" s="41">
        <v>132.07168261359482</v>
      </c>
      <c r="BL70" s="41"/>
      <c r="BM70" s="41">
        <v>25.536666666666669</v>
      </c>
      <c r="BN70" s="41">
        <v>13.256666666666664</v>
      </c>
    </row>
    <row r="71" spans="1:66" x14ac:dyDescent="0.25">
      <c r="A71">
        <v>2085</v>
      </c>
      <c r="B71" s="41">
        <v>18.107333333333333</v>
      </c>
      <c r="C71" s="41">
        <v>23.177999999999997</v>
      </c>
      <c r="D71" s="41">
        <v>12.355999999999998</v>
      </c>
      <c r="E71" s="41">
        <v>9.85</v>
      </c>
      <c r="F71" s="41">
        <v>14.576666666666668</v>
      </c>
      <c r="G71" s="41">
        <v>10.566666666666666</v>
      </c>
      <c r="H71" s="41">
        <v>99.215158446862901</v>
      </c>
      <c r="I71" s="41">
        <v>-30.374666666665995</v>
      </c>
      <c r="J71" s="41"/>
      <c r="K71" s="41"/>
      <c r="L71" s="41"/>
      <c r="M71" s="41"/>
      <c r="N71" s="41">
        <v>14.726621333333334</v>
      </c>
      <c r="O71" s="41">
        <v>0.2397</v>
      </c>
      <c r="P71" s="41">
        <v>0.12716666666666668</v>
      </c>
      <c r="Q71" s="41">
        <v>6.9055555555555551E-2</v>
      </c>
      <c r="R71" s="41">
        <v>0.18740000000000001</v>
      </c>
      <c r="S71" s="41">
        <v>0.10833333333333334</v>
      </c>
      <c r="T71" s="41">
        <v>91.22529522284033</v>
      </c>
      <c r="U71" s="42"/>
      <c r="V71" s="41">
        <v>3</v>
      </c>
      <c r="W71" s="41">
        <v>27.266399999999997</v>
      </c>
      <c r="X71" s="41">
        <v>0.26346666666666668</v>
      </c>
      <c r="Y71" s="41">
        <v>0.14030000000000001</v>
      </c>
      <c r="Z71" s="41">
        <v>0.15662222222222222</v>
      </c>
      <c r="AA71" s="41">
        <v>0.14663333333333331</v>
      </c>
      <c r="AB71" s="41">
        <v>9.636666666666667E-2</v>
      </c>
      <c r="AC71" s="41">
        <v>77.715158446862901</v>
      </c>
      <c r="AD71" s="41">
        <v>201.01533333333421</v>
      </c>
      <c r="AE71" s="41"/>
      <c r="AF71" s="41"/>
      <c r="AG71" s="41"/>
      <c r="AH71" s="41"/>
      <c r="AI71" s="41">
        <v>12.36</v>
      </c>
      <c r="AJ71" s="41"/>
      <c r="AK71" s="41">
        <v>18.389999999999997</v>
      </c>
      <c r="AL71" s="41"/>
      <c r="AM71" s="41"/>
      <c r="AN71" s="41">
        <v>14.912222222222224</v>
      </c>
      <c r="AO71" s="41"/>
      <c r="AP71" s="41"/>
      <c r="AQ71" s="41"/>
      <c r="AR71" s="41">
        <v>15.144799999999998</v>
      </c>
      <c r="AS71" s="41">
        <v>21.261999999999997</v>
      </c>
      <c r="AT71" s="41">
        <v>11.35</v>
      </c>
      <c r="AU71" s="41">
        <v>112.00381812148389</v>
      </c>
      <c r="AV71" s="41"/>
      <c r="AW71" s="40">
        <v>0.16185211099999999</v>
      </c>
      <c r="AX71" s="41">
        <f t="shared" si="4"/>
        <v>16.1852111</v>
      </c>
      <c r="AY71" s="41">
        <v>11.120399999999998</v>
      </c>
      <c r="AZ71" s="41">
        <f t="shared" si="6"/>
        <v>11.120399999999998</v>
      </c>
      <c r="BA71" s="41">
        <v>102.39655917428918</v>
      </c>
      <c r="BB71" s="41">
        <v>0.9</v>
      </c>
      <c r="BC71" s="41"/>
      <c r="BD71" s="41"/>
      <c r="BE71" s="41"/>
      <c r="BF71" s="41">
        <v>0.10050000000000001</v>
      </c>
      <c r="BG71" s="41">
        <f t="shared" si="5"/>
        <v>-1.45</v>
      </c>
      <c r="BH71" s="41">
        <v>17.977777777777781</v>
      </c>
      <c r="BI71" s="41">
        <v>13.887777777777776</v>
      </c>
      <c r="BJ71" s="41">
        <v>132.69861901072301</v>
      </c>
      <c r="BK71" s="41">
        <v>132.66425893329918</v>
      </c>
      <c r="BL71" s="41"/>
      <c r="BM71" s="41">
        <v>25.489999999999995</v>
      </c>
      <c r="BN71" s="41">
        <v>13.236666666666666</v>
      </c>
    </row>
    <row r="72" spans="1:66" x14ac:dyDescent="0.25">
      <c r="A72">
        <v>2086</v>
      </c>
      <c r="B72" s="41">
        <v>17.971333333333334</v>
      </c>
      <c r="C72" s="41">
        <v>23.156000000000002</v>
      </c>
      <c r="D72" s="41">
        <v>12.356</v>
      </c>
      <c r="E72" s="41">
        <v>9.6933333333333316</v>
      </c>
      <c r="F72" s="41">
        <v>14.573333333333336</v>
      </c>
      <c r="G72" s="41">
        <v>10.566666666666666</v>
      </c>
      <c r="H72" s="41">
        <v>99.233300459916649</v>
      </c>
      <c r="I72" s="41">
        <v>-30.2906666666658</v>
      </c>
      <c r="J72" s="41"/>
      <c r="K72" s="41"/>
      <c r="L72" s="41"/>
      <c r="M72" s="41"/>
      <c r="N72" s="41">
        <v>14.631072888888891</v>
      </c>
      <c r="O72" s="41">
        <v>0.23953333333333335</v>
      </c>
      <c r="P72" s="41">
        <v>0.12709999999999999</v>
      </c>
      <c r="Q72" s="41">
        <v>6.745555555555556E-2</v>
      </c>
      <c r="R72" s="41">
        <v>0.18710000000000002</v>
      </c>
      <c r="S72" s="41">
        <v>0.1084</v>
      </c>
      <c r="T72" s="41">
        <v>91.233899546850779</v>
      </c>
      <c r="U72" s="42"/>
      <c r="V72" s="41">
        <v>3</v>
      </c>
      <c r="W72" s="41">
        <v>27.121439999999996</v>
      </c>
      <c r="X72" s="41">
        <v>0.26429999999999998</v>
      </c>
      <c r="Y72" s="41">
        <v>0.14083333333333334</v>
      </c>
      <c r="Z72" s="41">
        <v>0.1462</v>
      </c>
      <c r="AA72" s="41">
        <v>0.14623333333333333</v>
      </c>
      <c r="AB72" s="41">
        <v>9.7533333333333347E-2</v>
      </c>
      <c r="AC72" s="41">
        <v>77.733300459916649</v>
      </c>
      <c r="AD72" s="41">
        <v>199.45933333333389</v>
      </c>
      <c r="AE72" s="41"/>
      <c r="AF72" s="41"/>
      <c r="AG72" s="41"/>
      <c r="AH72" s="41"/>
      <c r="AI72" s="41">
        <v>12.176666666666668</v>
      </c>
      <c r="AJ72" s="41"/>
      <c r="AK72" s="41">
        <v>18.41</v>
      </c>
      <c r="AL72" s="41"/>
      <c r="AM72" s="41"/>
      <c r="AN72" s="41">
        <v>14.93</v>
      </c>
      <c r="AO72" s="41"/>
      <c r="AP72" s="41"/>
      <c r="AQ72" s="41"/>
      <c r="AR72" s="41">
        <v>15.193466666666666</v>
      </c>
      <c r="AS72" s="41">
        <v>21.28</v>
      </c>
      <c r="AT72" s="41">
        <v>11.43</v>
      </c>
      <c r="AU72" s="41">
        <v>112.08116200728317</v>
      </c>
      <c r="AV72" s="41"/>
      <c r="AW72" s="40">
        <v>0.16128298199999999</v>
      </c>
      <c r="AX72" s="41">
        <f t="shared" si="4"/>
        <v>16.1282982</v>
      </c>
      <c r="AY72" s="41">
        <v>11.1204</v>
      </c>
      <c r="AZ72" s="41">
        <f t="shared" si="6"/>
        <v>11.1204</v>
      </c>
      <c r="BA72" s="41">
        <v>102.37250818099427</v>
      </c>
      <c r="BB72" s="41">
        <v>0.9</v>
      </c>
      <c r="BC72" s="41"/>
      <c r="BD72" s="41"/>
      <c r="BE72" s="41"/>
      <c r="BF72" s="41">
        <v>0.10050000000000001</v>
      </c>
      <c r="BG72" s="41">
        <f t="shared" si="5"/>
        <v>-1.45</v>
      </c>
      <c r="BH72" s="41">
        <v>17.91555555555556</v>
      </c>
      <c r="BI72" s="41">
        <v>14.06111111111111</v>
      </c>
      <c r="BJ72" s="41">
        <v>133.31207252456426</v>
      </c>
      <c r="BK72" s="41">
        <v>133.35463263607295</v>
      </c>
      <c r="BL72" s="41"/>
      <c r="BM72" s="41">
        <v>25.46</v>
      </c>
      <c r="BN72" s="41">
        <v>13.223333333333331</v>
      </c>
    </row>
    <row r="73" spans="1:66" x14ac:dyDescent="0.25">
      <c r="A73">
        <v>2087</v>
      </c>
      <c r="B73" s="41">
        <v>17.895333333333337</v>
      </c>
      <c r="C73" s="41">
        <v>23.105999999999998</v>
      </c>
      <c r="D73" s="41">
        <v>12.35</v>
      </c>
      <c r="E73" s="41">
        <v>9.3966666666666665</v>
      </c>
      <c r="F73" s="41">
        <v>14.573333333333332</v>
      </c>
      <c r="G73" s="41">
        <v>10.566666666666666</v>
      </c>
      <c r="H73" s="41">
        <v>99.373366638857135</v>
      </c>
      <c r="I73" s="41">
        <v>-30.294666666665915</v>
      </c>
      <c r="J73" s="41"/>
      <c r="K73" s="41"/>
      <c r="L73" s="41"/>
      <c r="M73" s="41"/>
      <c r="N73" s="41">
        <v>14.50231777777778</v>
      </c>
      <c r="O73" s="41">
        <v>0.23963333333333334</v>
      </c>
      <c r="P73" s="41">
        <v>0.12719999999999998</v>
      </c>
      <c r="Q73" s="41">
        <v>6.7733333333333326E-2</v>
      </c>
      <c r="R73" s="41">
        <v>0.18696666666666664</v>
      </c>
      <c r="S73" s="41">
        <v>0.1084</v>
      </c>
      <c r="T73" s="41">
        <v>91.362936593318793</v>
      </c>
      <c r="U73" s="42"/>
      <c r="V73" s="41">
        <v>3</v>
      </c>
      <c r="W73" s="41">
        <v>26.958319999999997</v>
      </c>
      <c r="X73" s="41">
        <v>0.26236666666666664</v>
      </c>
      <c r="Y73" s="41">
        <v>0.13980000000000001</v>
      </c>
      <c r="Z73" s="41">
        <v>0.15721111111111108</v>
      </c>
      <c r="AA73" s="41">
        <v>0.14663333333333334</v>
      </c>
      <c r="AB73" s="41">
        <v>9.6533333333333318E-2</v>
      </c>
      <c r="AC73" s="41">
        <v>77.873366638857135</v>
      </c>
      <c r="AD73" s="41">
        <v>197.97333333333665</v>
      </c>
      <c r="AE73" s="41"/>
      <c r="AF73" s="41"/>
      <c r="AG73" s="41"/>
      <c r="AH73" s="41"/>
      <c r="AI73" s="41">
        <v>11.99</v>
      </c>
      <c r="AJ73" s="41"/>
      <c r="AK73" s="41">
        <v>18.283333333333331</v>
      </c>
      <c r="AL73" s="41"/>
      <c r="AM73" s="41"/>
      <c r="AN73" s="41">
        <v>14.753703703703703</v>
      </c>
      <c r="AO73" s="41"/>
      <c r="AP73" s="41"/>
      <c r="AQ73" s="41"/>
      <c r="AR73" s="41">
        <v>15.177733333333334</v>
      </c>
      <c r="AS73" s="41">
        <v>21.272000000000002</v>
      </c>
      <c r="AT73" s="41">
        <v>11.399999999999999</v>
      </c>
      <c r="AU73" s="41">
        <v>112.53062074538946</v>
      </c>
      <c r="AV73" s="41"/>
      <c r="AW73" s="40">
        <v>0.16041686199999999</v>
      </c>
      <c r="AX73" s="41">
        <f t="shared" si="4"/>
        <v>16.041686200000001</v>
      </c>
      <c r="AY73" s="41">
        <v>11.115</v>
      </c>
      <c r="AZ73" s="41">
        <f t="shared" si="6"/>
        <v>11.115</v>
      </c>
      <c r="BA73" s="41">
        <v>102.44116285141982</v>
      </c>
      <c r="BB73" s="41">
        <v>0.9</v>
      </c>
      <c r="BC73" s="41"/>
      <c r="BD73" s="41"/>
      <c r="BE73" s="41"/>
      <c r="BF73" s="41">
        <v>0.10050000000000001</v>
      </c>
      <c r="BG73" s="41">
        <f t="shared" si="5"/>
        <v>-1.45</v>
      </c>
      <c r="BH73" s="41">
        <v>18.007777777777779</v>
      </c>
      <c r="BI73" s="41">
        <v>14.016666666666666</v>
      </c>
      <c r="BJ73" s="41">
        <v>134.06019982666788</v>
      </c>
      <c r="BK73" s="41">
        <v>134.10178929948196</v>
      </c>
      <c r="BL73" s="41"/>
      <c r="BM73" s="41">
        <v>25.4</v>
      </c>
      <c r="BN73" s="41">
        <v>13.196666666666664</v>
      </c>
    </row>
    <row r="74" spans="1:66" x14ac:dyDescent="0.25">
      <c r="A74">
        <v>2088</v>
      </c>
      <c r="B74" s="41">
        <v>17.914666666666669</v>
      </c>
      <c r="C74" s="41">
        <v>23.071999999999999</v>
      </c>
      <c r="D74" s="41">
        <v>12.336</v>
      </c>
      <c r="E74" s="41">
        <v>9.8999999999999986</v>
      </c>
      <c r="F74" s="41">
        <v>14.579999999999998</v>
      </c>
      <c r="G74" s="41">
        <v>10.546666666666667</v>
      </c>
      <c r="H74" s="41">
        <v>99.240356686474996</v>
      </c>
      <c r="I74" s="41">
        <v>-30.32266666666672</v>
      </c>
      <c r="J74" s="41"/>
      <c r="K74" s="41"/>
      <c r="L74" s="41"/>
      <c r="M74" s="41"/>
      <c r="N74" s="41">
        <v>14.373072000000001</v>
      </c>
      <c r="O74" s="41">
        <v>0.23883333333333334</v>
      </c>
      <c r="P74" s="41">
        <v>0.1268</v>
      </c>
      <c r="Q74" s="41">
        <v>6.6022222222222218E-2</v>
      </c>
      <c r="R74" s="41">
        <v>0.18686666666666665</v>
      </c>
      <c r="S74" s="41">
        <v>0.1085</v>
      </c>
      <c r="T74" s="41">
        <v>91.555266694233154</v>
      </c>
      <c r="U74" s="42"/>
      <c r="V74" s="41">
        <v>3</v>
      </c>
      <c r="W74" s="41">
        <v>27.163779999999999</v>
      </c>
      <c r="X74" s="41">
        <v>0.26330000000000003</v>
      </c>
      <c r="Y74" s="41">
        <v>0.1404</v>
      </c>
      <c r="Z74" s="41">
        <v>0.152</v>
      </c>
      <c r="AA74" s="41">
        <v>0.1464</v>
      </c>
      <c r="AB74" s="41">
        <v>9.7033333333333346E-2</v>
      </c>
      <c r="AC74" s="41">
        <v>77.740356686474996</v>
      </c>
      <c r="AD74" s="41">
        <v>196.21933333333396</v>
      </c>
      <c r="AE74" s="41"/>
      <c r="AF74" s="41"/>
      <c r="AG74" s="41"/>
      <c r="AH74" s="41"/>
      <c r="AI74" s="41">
        <v>11.836666666666666</v>
      </c>
      <c r="AJ74" s="41"/>
      <c r="AK74" s="41">
        <v>18.213333333333335</v>
      </c>
      <c r="AL74" s="41"/>
      <c r="AM74" s="41"/>
      <c r="AN74" s="41">
        <v>14.689629629629627</v>
      </c>
      <c r="AO74" s="41"/>
      <c r="AP74" s="41"/>
      <c r="AQ74" s="41"/>
      <c r="AR74" s="41">
        <v>15.168666666666667</v>
      </c>
      <c r="AS74" s="41">
        <v>21.295999999999999</v>
      </c>
      <c r="AT74" s="41">
        <v>11.469999999999999</v>
      </c>
      <c r="AU74" s="41">
        <v>112.8115575141321</v>
      </c>
      <c r="AV74" s="41"/>
      <c r="AW74" s="40">
        <v>0.15945046700000001</v>
      </c>
      <c r="AX74" s="41">
        <f t="shared" si="4"/>
        <v>15.945046700000001</v>
      </c>
      <c r="AY74" s="41">
        <v>11.102400000000001</v>
      </c>
      <c r="AZ74" s="41">
        <f t="shared" si="6"/>
        <v>11.102400000000001</v>
      </c>
      <c r="BA74" s="41">
        <v>102.49300116982802</v>
      </c>
      <c r="BB74" s="41">
        <v>0.9</v>
      </c>
      <c r="BC74" s="41"/>
      <c r="BD74" s="41"/>
      <c r="BE74" s="41"/>
      <c r="BF74" s="41">
        <v>0.10050000000000001</v>
      </c>
      <c r="BG74" s="41">
        <f t="shared" si="5"/>
        <v>-1.45</v>
      </c>
      <c r="BH74" s="41">
        <v>18.05</v>
      </c>
      <c r="BI74" s="41">
        <v>13.942222222222222</v>
      </c>
      <c r="BJ74" s="41">
        <v>134.93971839125749</v>
      </c>
      <c r="BK74" s="41">
        <v>134.96060365954278</v>
      </c>
      <c r="BL74" s="41"/>
      <c r="BM74" s="41">
        <v>25.276666666666664</v>
      </c>
      <c r="BN74" s="41">
        <v>13.156666666666663</v>
      </c>
    </row>
    <row r="75" spans="1:66" x14ac:dyDescent="0.25">
      <c r="A75">
        <v>2089</v>
      </c>
      <c r="B75" s="41">
        <v>17.865333333333332</v>
      </c>
      <c r="C75" s="41">
        <v>23.026000000000003</v>
      </c>
      <c r="D75" s="41">
        <v>12.325999999999999</v>
      </c>
      <c r="E75" s="41">
        <v>9.5399999999999991</v>
      </c>
      <c r="F75" s="41">
        <v>14.57</v>
      </c>
      <c r="G75" s="41">
        <v>10.546666666666665</v>
      </c>
      <c r="H75" s="41">
        <v>99.299426217072678</v>
      </c>
      <c r="I75" s="41">
        <v>-30.154666666664109</v>
      </c>
      <c r="J75" s="41"/>
      <c r="K75" s="41"/>
      <c r="L75" s="41"/>
      <c r="M75" s="41"/>
      <c r="N75" s="41">
        <v>14.267773777777778</v>
      </c>
      <c r="O75" s="41">
        <v>0.23880000000000001</v>
      </c>
      <c r="P75" s="41">
        <v>0.12686666666666668</v>
      </c>
      <c r="Q75" s="41">
        <v>6.805555555555555E-2</v>
      </c>
      <c r="R75" s="41">
        <v>0.18689999999999998</v>
      </c>
      <c r="S75" s="41">
        <v>0.10810000000000002</v>
      </c>
      <c r="T75" s="41">
        <v>91.54039401889969</v>
      </c>
      <c r="U75" s="42"/>
      <c r="V75" s="41">
        <v>3</v>
      </c>
      <c r="W75" s="41">
        <v>26.756579999999996</v>
      </c>
      <c r="X75" s="41">
        <v>0.26156666666666661</v>
      </c>
      <c r="Y75" s="41">
        <v>0.13946666666666666</v>
      </c>
      <c r="Z75" s="41">
        <v>0.1676</v>
      </c>
      <c r="AA75" s="41">
        <v>0.14666666666666667</v>
      </c>
      <c r="AB75" s="41">
        <v>9.5866666666666669E-2</v>
      </c>
      <c r="AC75" s="41">
        <v>77.799426217072678</v>
      </c>
      <c r="AD75" s="41">
        <v>194.7033333333348</v>
      </c>
      <c r="AE75" s="41"/>
      <c r="AF75" s="41"/>
      <c r="AG75" s="41"/>
      <c r="AH75" s="41"/>
      <c r="AI75" s="41">
        <v>11.416666666666668</v>
      </c>
      <c r="AJ75" s="41"/>
      <c r="AK75" s="41">
        <v>18.236666666666668</v>
      </c>
      <c r="AL75" s="41"/>
      <c r="AM75" s="41"/>
      <c r="AN75" s="41">
        <v>14.504444444444442</v>
      </c>
      <c r="AO75" s="41"/>
      <c r="AP75" s="41"/>
      <c r="AQ75" s="41"/>
      <c r="AR75" s="41">
        <v>15.134133333333333</v>
      </c>
      <c r="AS75" s="41">
        <v>21.276</v>
      </c>
      <c r="AT75" s="41">
        <v>11.459999999999999</v>
      </c>
      <c r="AU75" s="41">
        <v>113.0038679627377</v>
      </c>
      <c r="AV75" s="41"/>
      <c r="AW75" s="40">
        <v>0.15822138199999999</v>
      </c>
      <c r="AX75" s="41">
        <f t="shared" si="4"/>
        <v>15.822138199999999</v>
      </c>
      <c r="AY75" s="41">
        <v>11.093399999999999</v>
      </c>
      <c r="AZ75" s="41">
        <f t="shared" si="6"/>
        <v>11.093399999999999</v>
      </c>
      <c r="BA75" s="41">
        <v>102.60594904708994</v>
      </c>
      <c r="BB75" s="41">
        <v>0.9</v>
      </c>
      <c r="BC75" s="41"/>
      <c r="BD75" s="41"/>
      <c r="BE75" s="41"/>
      <c r="BF75" s="41">
        <v>0.10050000000000001</v>
      </c>
      <c r="BG75" s="41">
        <f t="shared" si="5"/>
        <v>-1.45</v>
      </c>
      <c r="BH75" s="41">
        <v>18.134444444444444</v>
      </c>
      <c r="BI75" s="41">
        <v>13.60222222222222</v>
      </c>
      <c r="BJ75" s="41">
        <v>135.88834118987776</v>
      </c>
      <c r="BK75" s="41">
        <v>135.80560111231395</v>
      </c>
      <c r="BL75" s="41"/>
      <c r="BM75" s="41">
        <v>25.136666666666667</v>
      </c>
      <c r="BN75" s="41">
        <v>13.113333333333332</v>
      </c>
    </row>
    <row r="76" spans="1:66" x14ac:dyDescent="0.25">
      <c r="A76">
        <v>2090</v>
      </c>
      <c r="B76" s="41">
        <v>17.773333333333337</v>
      </c>
      <c r="C76" s="41">
        <v>22.97</v>
      </c>
      <c r="D76" s="41">
        <v>12.312000000000001</v>
      </c>
      <c r="E76" s="41">
        <v>9.5166666666666675</v>
      </c>
      <c r="F76" s="41">
        <v>14.576666666666668</v>
      </c>
      <c r="G76" s="41">
        <v>10.556666666666665</v>
      </c>
      <c r="H76" s="41">
        <v>99.330405945883044</v>
      </c>
      <c r="I76" s="41">
        <v>-37.370000000000033</v>
      </c>
      <c r="J76" s="41"/>
      <c r="K76" s="41"/>
      <c r="L76" s="41"/>
      <c r="M76" s="41"/>
      <c r="N76" s="41">
        <v>14.192952</v>
      </c>
      <c r="O76" s="41">
        <v>0.23833333333333334</v>
      </c>
      <c r="P76" s="41">
        <v>0.12663333333333335</v>
      </c>
      <c r="Q76" s="41">
        <v>6.7055555555555549E-2</v>
      </c>
      <c r="R76" s="41">
        <v>0.18676666666666666</v>
      </c>
      <c r="S76" s="41">
        <v>0.10846666666666667</v>
      </c>
      <c r="T76" s="41">
        <v>91.314446086665384</v>
      </c>
      <c r="U76" s="42"/>
      <c r="V76" s="41">
        <v>3</v>
      </c>
      <c r="W76" s="41">
        <v>26.670359999999992</v>
      </c>
      <c r="X76" s="41">
        <v>0.26250000000000001</v>
      </c>
      <c r="Y76" s="41">
        <v>0.14003333333333334</v>
      </c>
      <c r="Z76" s="41"/>
      <c r="AA76" s="41"/>
      <c r="AB76" s="41"/>
      <c r="AC76" s="41">
        <v>77.830405945883044</v>
      </c>
      <c r="AD76" s="41">
        <v>193.52133333333521</v>
      </c>
      <c r="AE76" s="41"/>
      <c r="AF76" s="41"/>
      <c r="AG76" s="41"/>
      <c r="AH76" s="41"/>
      <c r="AI76" s="41">
        <v>11.24</v>
      </c>
      <c r="AJ76" s="41"/>
      <c r="AK76" s="41">
        <v>18.286666666666665</v>
      </c>
      <c r="AL76" s="41"/>
      <c r="AM76" s="41"/>
      <c r="AN76" s="41">
        <v>14.345925925925926</v>
      </c>
      <c r="AO76" s="41"/>
      <c r="AP76" s="41"/>
      <c r="AQ76" s="41"/>
      <c r="AR76" s="41">
        <v>15.142133333333334</v>
      </c>
      <c r="AS76" s="41">
        <v>21.288</v>
      </c>
      <c r="AT76" s="41">
        <v>11.45</v>
      </c>
      <c r="AU76" s="41">
        <v>112.94788378545363</v>
      </c>
      <c r="AV76" s="41"/>
      <c r="AW76" s="40">
        <v>0.15692107999999999</v>
      </c>
      <c r="AX76" s="41">
        <f t="shared" si="4"/>
        <v>15.692107999999999</v>
      </c>
      <c r="AY76" s="41">
        <v>11.080800000000002</v>
      </c>
      <c r="AZ76" s="41">
        <f t="shared" si="6"/>
        <v>11.080800000000002</v>
      </c>
      <c r="BA76" s="41">
        <v>102.74658979157209</v>
      </c>
      <c r="BB76" s="41">
        <v>0.9</v>
      </c>
      <c r="BC76" s="41"/>
      <c r="BD76" s="41"/>
      <c r="BE76" s="41"/>
      <c r="BF76" s="41">
        <v>0.10050000000000001</v>
      </c>
      <c r="BG76" s="41">
        <f t="shared" si="5"/>
        <v>-1.45</v>
      </c>
      <c r="BH76" s="41">
        <v>18.066666666666666</v>
      </c>
      <c r="BI76" s="41">
        <v>13.266666666666667</v>
      </c>
      <c r="BJ76" s="41">
        <v>136.59373765345441</v>
      </c>
      <c r="BK76" s="41">
        <v>136.53989746141087</v>
      </c>
      <c r="BL76" s="41"/>
      <c r="BM76" s="41">
        <v>25.046666666666667</v>
      </c>
      <c r="BN76" s="41">
        <v>13.093333333333332</v>
      </c>
    </row>
    <row r="77" spans="1:66" x14ac:dyDescent="0.25">
      <c r="A77">
        <v>2091</v>
      </c>
      <c r="B77" s="41">
        <v>17.749333333333333</v>
      </c>
      <c r="C77" s="41">
        <v>22.917999999999999</v>
      </c>
      <c r="D77" s="41">
        <v>12.284000000000001</v>
      </c>
      <c r="E77" s="41">
        <v>9.456666666666667</v>
      </c>
      <c r="F77" s="41">
        <v>14.580000000000002</v>
      </c>
      <c r="G77" s="41">
        <v>10.559999999999999</v>
      </c>
      <c r="H77" s="41">
        <v>99.357231570667892</v>
      </c>
      <c r="I77" s="41">
        <v>-36.566666666666677</v>
      </c>
      <c r="J77" s="41"/>
      <c r="K77" s="41"/>
      <c r="L77" s="41"/>
      <c r="M77" s="41"/>
      <c r="N77" s="41">
        <v>14.14572888888889</v>
      </c>
      <c r="O77" s="41">
        <v>0.2384</v>
      </c>
      <c r="P77" s="41">
        <v>0.12673333333333334</v>
      </c>
      <c r="Q77" s="41">
        <v>6.7300000000000013E-2</v>
      </c>
      <c r="R77" s="41">
        <v>0.18659999999999999</v>
      </c>
      <c r="S77" s="41">
        <v>0.10836666666666667</v>
      </c>
      <c r="T77" s="41">
        <v>91.16804789235222</v>
      </c>
      <c r="U77" s="42"/>
      <c r="V77" s="41">
        <v>3</v>
      </c>
      <c r="W77" s="41">
        <v>27.016799999999996</v>
      </c>
      <c r="X77" s="41">
        <v>0.26133333333333331</v>
      </c>
      <c r="Y77" s="41">
        <v>0.13943333333333333</v>
      </c>
      <c r="Z77" s="41"/>
      <c r="AA77" s="41"/>
      <c r="AB77" s="41"/>
      <c r="AC77" s="41">
        <v>77.857231570667892</v>
      </c>
      <c r="AD77" s="41">
        <v>192.75133333333417</v>
      </c>
      <c r="AE77" s="41"/>
      <c r="AF77" s="41"/>
      <c r="AG77" s="41"/>
      <c r="AH77" s="41"/>
      <c r="AI77" s="41">
        <v>10.883333333333333</v>
      </c>
      <c r="AJ77" s="41"/>
      <c r="AK77" s="41">
        <v>18.243333333333332</v>
      </c>
      <c r="AL77" s="41"/>
      <c r="AM77" s="41"/>
      <c r="AN77" s="41">
        <v>14.145925925925926</v>
      </c>
      <c r="AO77" s="41"/>
      <c r="AP77" s="41"/>
      <c r="AQ77" s="41"/>
      <c r="AR77" s="41">
        <v>15.151733333333334</v>
      </c>
      <c r="AS77" s="41">
        <v>21.283999999999999</v>
      </c>
      <c r="AT77" s="41">
        <v>11.41</v>
      </c>
      <c r="AU77" s="41">
        <v>113.06596817222666</v>
      </c>
      <c r="AV77" s="41"/>
      <c r="AW77" s="40">
        <v>0.15553692</v>
      </c>
      <c r="AX77" s="41">
        <f t="shared" si="4"/>
        <v>15.553692</v>
      </c>
      <c r="AY77" s="41">
        <v>11.0556</v>
      </c>
      <c r="AZ77" s="41">
        <f t="shared" si="6"/>
        <v>11.0556</v>
      </c>
      <c r="BA77" s="41">
        <v>102.85309300274056</v>
      </c>
      <c r="BB77" s="41">
        <v>0.9</v>
      </c>
      <c r="BC77" s="41"/>
      <c r="BD77" s="41"/>
      <c r="BE77" s="41"/>
      <c r="BF77" s="41">
        <v>0.10050000000000001</v>
      </c>
      <c r="BG77" s="41">
        <f t="shared" si="5"/>
        <v>-1.45</v>
      </c>
      <c r="BH77" s="41">
        <v>17.814444444444444</v>
      </c>
      <c r="BI77" s="41">
        <v>13.138888888888889</v>
      </c>
      <c r="BJ77" s="41">
        <v>137.14045572073783</v>
      </c>
      <c r="BK77" s="41">
        <v>137.21098852384463</v>
      </c>
      <c r="BL77" s="41"/>
      <c r="BM77" s="41">
        <v>25.03</v>
      </c>
      <c r="BN77" s="41">
        <v>13.093333333333334</v>
      </c>
    </row>
    <row r="78" spans="1:66" x14ac:dyDescent="0.25">
      <c r="A78">
        <v>2092</v>
      </c>
      <c r="B78" s="41">
        <v>17.759333333333334</v>
      </c>
      <c r="C78" s="41">
        <v>22.859999999999996</v>
      </c>
      <c r="D78" s="41">
        <v>12.263999999999999</v>
      </c>
      <c r="E78" s="41">
        <v>9.5033333333333339</v>
      </c>
      <c r="F78" s="41">
        <v>14.573333333333336</v>
      </c>
      <c r="G78" s="41">
        <v>10.583333333333334</v>
      </c>
      <c r="H78" s="41">
        <v>99.344192799328752</v>
      </c>
      <c r="I78" s="41">
        <v>-36.153333333333393</v>
      </c>
      <c r="J78" s="41"/>
      <c r="K78" s="41"/>
      <c r="L78" s="41"/>
      <c r="M78" s="41"/>
      <c r="N78" s="41">
        <v>14.117291555555555</v>
      </c>
      <c r="O78" s="41">
        <v>0.23806666666666665</v>
      </c>
      <c r="P78" s="41">
        <v>0.12659999999999999</v>
      </c>
      <c r="Q78" s="41">
        <v>6.7699999999999996E-2</v>
      </c>
      <c r="R78" s="41">
        <v>0.18646666666666667</v>
      </c>
      <c r="S78" s="41">
        <v>0.10899999999999999</v>
      </c>
      <c r="T78" s="41">
        <v>91.201490867366076</v>
      </c>
      <c r="U78" s="42"/>
      <c r="V78" s="41">
        <v>3</v>
      </c>
      <c r="W78" s="41">
        <v>27.146619999999999</v>
      </c>
      <c r="X78" s="41">
        <v>0.26069999999999999</v>
      </c>
      <c r="Y78" s="41">
        <v>0.13913333333333333</v>
      </c>
      <c r="Z78" s="41"/>
      <c r="AA78" s="41"/>
      <c r="AB78" s="41"/>
      <c r="AC78" s="41">
        <v>77.844192799328752</v>
      </c>
      <c r="AD78" s="41">
        <v>192.24733333333299</v>
      </c>
      <c r="AE78" s="41"/>
      <c r="AF78" s="41"/>
      <c r="AG78" s="41"/>
      <c r="AH78" s="41"/>
      <c r="AI78" s="41">
        <v>10.470000000000002</v>
      </c>
      <c r="AJ78" s="41"/>
      <c r="AK78" s="41">
        <v>18.216666666666669</v>
      </c>
      <c r="AL78" s="41"/>
      <c r="AM78" s="41"/>
      <c r="AN78" s="41">
        <v>14.135925925925926</v>
      </c>
      <c r="AO78" s="41"/>
      <c r="AP78" s="41"/>
      <c r="AQ78" s="41"/>
      <c r="AR78" s="41">
        <v>15.2012</v>
      </c>
      <c r="AS78" s="41">
        <v>21.313999999999997</v>
      </c>
      <c r="AT78" s="41">
        <v>11.459999999999999</v>
      </c>
      <c r="AU78" s="41">
        <v>113.50692481675424</v>
      </c>
      <c r="AV78" s="41"/>
      <c r="AW78" s="40">
        <v>0.15436066200000001</v>
      </c>
      <c r="AX78" s="41">
        <f t="shared" si="4"/>
        <v>15.436066200000001</v>
      </c>
      <c r="AY78" s="41">
        <v>11.037599999999999</v>
      </c>
      <c r="AZ78" s="41">
        <f t="shared" si="6"/>
        <v>11.037599999999999</v>
      </c>
      <c r="BA78" s="41">
        <v>102.93737980086503</v>
      </c>
      <c r="BB78" s="41">
        <v>0.9</v>
      </c>
      <c r="BC78" s="41"/>
      <c r="BD78" s="41"/>
      <c r="BE78" s="41"/>
      <c r="BF78" s="41">
        <v>0.10050000000000001</v>
      </c>
      <c r="BG78" s="41">
        <f t="shared" si="5"/>
        <v>-1.45</v>
      </c>
      <c r="BH78" s="41">
        <v>17.523333333333333</v>
      </c>
      <c r="BI78" s="41">
        <v>13.274444444444445</v>
      </c>
      <c r="BJ78" s="41">
        <v>137.90161039103182</v>
      </c>
      <c r="BK78" s="41">
        <v>137.93466927930098</v>
      </c>
      <c r="BL78" s="41"/>
      <c r="BM78" s="41">
        <v>24.98</v>
      </c>
      <c r="BN78" s="41">
        <v>13.07</v>
      </c>
    </row>
    <row r="79" spans="1:66" x14ac:dyDescent="0.25">
      <c r="A79">
        <v>2093</v>
      </c>
      <c r="B79" s="41">
        <v>17.709333333333337</v>
      </c>
      <c r="C79" s="41">
        <v>22.802</v>
      </c>
      <c r="D79" s="41">
        <v>12.247999999999998</v>
      </c>
      <c r="E79" s="41">
        <v>9.6266666666666669</v>
      </c>
      <c r="F79" s="41">
        <v>14.566666666666666</v>
      </c>
      <c r="G79" s="41">
        <v>10.596666666666668</v>
      </c>
      <c r="H79" s="41">
        <v>99.25798900897874</v>
      </c>
      <c r="I79" s="41">
        <v>-36.029999999999959</v>
      </c>
      <c r="J79" s="41"/>
      <c r="K79" s="41"/>
      <c r="L79" s="41"/>
      <c r="M79" s="41"/>
      <c r="N79" s="41">
        <v>14.102838666666667</v>
      </c>
      <c r="O79" s="41">
        <v>1.18E-2</v>
      </c>
      <c r="P79" s="41"/>
      <c r="Q79" s="41"/>
      <c r="R79" s="41"/>
      <c r="S79" s="41"/>
      <c r="T79" s="41">
        <v>91.256483199856461</v>
      </c>
      <c r="U79" s="42"/>
      <c r="V79" s="41">
        <v>3</v>
      </c>
      <c r="W79" s="41">
        <v>27.05762</v>
      </c>
      <c r="X79" s="41">
        <v>0.25879999999999997</v>
      </c>
      <c r="Y79" s="41">
        <v>0.13813333333333333</v>
      </c>
      <c r="Z79" s="41"/>
      <c r="AA79" s="41"/>
      <c r="AB79" s="41"/>
      <c r="AC79" s="41">
        <v>77.75798900897874</v>
      </c>
      <c r="AD79" s="41">
        <v>192.29933333333449</v>
      </c>
      <c r="AE79" s="41"/>
      <c r="AF79" s="41"/>
      <c r="AG79" s="41"/>
      <c r="AH79" s="41"/>
      <c r="AI79" s="41">
        <v>10.483333333333334</v>
      </c>
      <c r="AJ79" s="41"/>
      <c r="AK79" s="41">
        <v>18.176666666666666</v>
      </c>
      <c r="AL79" s="41"/>
      <c r="AM79" s="41"/>
      <c r="AN79" s="41">
        <v>14.196296296296298</v>
      </c>
      <c r="AO79" s="41"/>
      <c r="AP79" s="41"/>
      <c r="AQ79" s="41"/>
      <c r="AR79" s="41">
        <v>15.232133333333332</v>
      </c>
      <c r="AS79" s="41">
        <v>21.347999999999999</v>
      </c>
      <c r="AT79" s="41">
        <v>11.48</v>
      </c>
      <c r="AU79" s="41">
        <v>113.8711633809209</v>
      </c>
      <c r="AV79" s="41"/>
      <c r="AW79" s="40">
        <v>0.15348084000000001</v>
      </c>
      <c r="AX79" s="41">
        <f t="shared" si="4"/>
        <v>15.348084</v>
      </c>
      <c r="AY79" s="41">
        <v>11.023199999999997</v>
      </c>
      <c r="AZ79" s="41">
        <f t="shared" si="6"/>
        <v>11.023199999999997</v>
      </c>
      <c r="BA79" s="41">
        <v>102.99614338029097</v>
      </c>
      <c r="BB79" s="41">
        <v>0.9</v>
      </c>
      <c r="BC79" s="41"/>
      <c r="BD79" s="41"/>
      <c r="BE79" s="41"/>
      <c r="BF79" s="41">
        <v>0.10050000000000001</v>
      </c>
      <c r="BG79" s="41">
        <f t="shared" si="5"/>
        <v>-1.45</v>
      </c>
      <c r="BH79" s="41">
        <v>17.267777777777781</v>
      </c>
      <c r="BI79" s="41">
        <v>13.4</v>
      </c>
      <c r="BJ79" s="41">
        <v>138.76624650584571</v>
      </c>
      <c r="BK79" s="41">
        <v>138.74608750711388</v>
      </c>
      <c r="BL79" s="41"/>
      <c r="BM79" s="41">
        <v>24.913333333333334</v>
      </c>
      <c r="BN79" s="41">
        <v>13.04</v>
      </c>
    </row>
    <row r="80" spans="1:66" x14ac:dyDescent="0.25">
      <c r="A80">
        <v>2094</v>
      </c>
      <c r="B80" s="41">
        <v>17.650000000000002</v>
      </c>
      <c r="C80" s="41">
        <v>22.759999999999998</v>
      </c>
      <c r="D80" s="41">
        <v>12.225999999999997</v>
      </c>
      <c r="E80" s="41">
        <v>8.8933333333333326</v>
      </c>
      <c r="F80" s="41">
        <v>14.56</v>
      </c>
      <c r="G80" s="41">
        <v>10.616666666666667</v>
      </c>
      <c r="H80" s="41">
        <v>99.519968452791645</v>
      </c>
      <c r="I80" s="41">
        <v>-35.996666666666677</v>
      </c>
      <c r="J80" s="41"/>
      <c r="K80" s="41"/>
      <c r="L80" s="41"/>
      <c r="M80" s="41"/>
      <c r="N80" s="41">
        <v>14.08422088888889</v>
      </c>
      <c r="O80" s="41"/>
      <c r="P80" s="41"/>
      <c r="Q80" s="41"/>
      <c r="R80" s="41"/>
      <c r="S80" s="41"/>
      <c r="T80" s="41">
        <v>91.224643624577823</v>
      </c>
      <c r="U80" s="42"/>
      <c r="V80" s="41">
        <v>3</v>
      </c>
      <c r="W80" s="41">
        <v>27.393440000000002</v>
      </c>
      <c r="X80" s="41">
        <v>0.25800000000000001</v>
      </c>
      <c r="Y80" s="41">
        <v>0.13773333333333335</v>
      </c>
      <c r="Z80" s="41"/>
      <c r="AA80" s="41"/>
      <c r="AB80" s="41"/>
      <c r="AC80" s="41">
        <v>78.019968452791645</v>
      </c>
      <c r="AD80" s="41">
        <v>192.35533333333387</v>
      </c>
      <c r="AE80" s="41"/>
      <c r="AF80" s="41"/>
      <c r="AG80" s="41"/>
      <c r="AH80" s="41"/>
      <c r="AI80" s="41">
        <v>10.496666666666666</v>
      </c>
      <c r="AJ80" s="41"/>
      <c r="AK80" s="41">
        <v>18.226666666666667</v>
      </c>
      <c r="AL80" s="41"/>
      <c r="AM80" s="41"/>
      <c r="AN80" s="41">
        <v>14.256666666666669</v>
      </c>
      <c r="AO80" s="41"/>
      <c r="AP80" s="41"/>
      <c r="AQ80" s="41"/>
      <c r="AR80" s="41">
        <v>15.259333333333336</v>
      </c>
      <c r="AS80" s="41">
        <v>21.368000000000002</v>
      </c>
      <c r="AT80" s="41">
        <v>11.52</v>
      </c>
      <c r="AU80" s="41">
        <v>114.00938993823178</v>
      </c>
      <c r="AV80" s="41"/>
      <c r="AW80" s="40">
        <v>0.152901129</v>
      </c>
      <c r="AX80" s="41">
        <f t="shared" si="4"/>
        <v>15.2901129</v>
      </c>
      <c r="AY80" s="41">
        <v>11.003399999999997</v>
      </c>
      <c r="AZ80" s="41">
        <f t="shared" si="6"/>
        <v>11.003399999999997</v>
      </c>
      <c r="BA80" s="41">
        <v>103.06064038751252</v>
      </c>
      <c r="BB80" s="41">
        <v>0.9</v>
      </c>
      <c r="BC80" s="41"/>
      <c r="BD80" s="41"/>
      <c r="BE80" s="41"/>
      <c r="BF80" s="41">
        <v>0.10050000000000001</v>
      </c>
      <c r="BG80" s="41">
        <f t="shared" si="5"/>
        <v>-1.45</v>
      </c>
      <c r="BH80" s="41">
        <v>17.245555555555558</v>
      </c>
      <c r="BI80" s="41">
        <v>13.401111111111112</v>
      </c>
      <c r="BJ80" s="41">
        <v>139.57531775568998</v>
      </c>
      <c r="BK80" s="41">
        <v>139.50623993101058</v>
      </c>
      <c r="BL80" s="41"/>
      <c r="BM80" s="41">
        <v>24.860000000000003</v>
      </c>
      <c r="BN80" s="41">
        <v>13.013333333333332</v>
      </c>
    </row>
    <row r="81" spans="1:66" x14ac:dyDescent="0.25">
      <c r="A81">
        <v>2095</v>
      </c>
      <c r="B81" s="41">
        <v>17.620666666666668</v>
      </c>
      <c r="C81" s="41">
        <v>22.724</v>
      </c>
      <c r="D81" s="41">
        <v>12.218000000000002</v>
      </c>
      <c r="E81" s="41">
        <v>9.3833333333333329</v>
      </c>
      <c r="F81" s="41">
        <v>14.576666666666668</v>
      </c>
      <c r="G81" s="41">
        <v>10.593333333333332</v>
      </c>
      <c r="H81" s="41">
        <v>99.499277986987849</v>
      </c>
      <c r="I81" s="41">
        <v>-35.976666666666631</v>
      </c>
      <c r="J81" s="41"/>
      <c r="K81" s="41"/>
      <c r="L81" s="41"/>
      <c r="M81" s="41"/>
      <c r="N81" s="41">
        <v>14.056509333333331</v>
      </c>
      <c r="O81" s="41"/>
      <c r="P81" s="41"/>
      <c r="Q81" s="41"/>
      <c r="R81" s="41"/>
      <c r="S81" s="41"/>
      <c r="T81" s="41">
        <v>91.150982518167012</v>
      </c>
      <c r="U81" s="42"/>
      <c r="V81" s="41">
        <v>3</v>
      </c>
      <c r="W81" s="41">
        <v>27.094920000000002</v>
      </c>
      <c r="X81" s="41">
        <v>0.25819999999999999</v>
      </c>
      <c r="Y81" s="41">
        <v>0.13786666666666667</v>
      </c>
      <c r="Z81" s="41"/>
      <c r="AA81" s="41"/>
      <c r="AB81" s="41"/>
      <c r="AC81" s="41">
        <v>77.999277986987849</v>
      </c>
      <c r="AD81" s="41">
        <v>192.00333333333265</v>
      </c>
      <c r="AE81" s="41"/>
      <c r="AF81" s="41"/>
      <c r="AG81" s="41"/>
      <c r="AH81" s="41"/>
      <c r="AI81" s="41">
        <v>10.863333333333332</v>
      </c>
      <c r="AJ81" s="41"/>
      <c r="AK81" s="41">
        <v>18.203333333333337</v>
      </c>
      <c r="AL81" s="41"/>
      <c r="AM81" s="41"/>
      <c r="AN81" s="41">
        <v>14.257777777777781</v>
      </c>
      <c r="AO81" s="41"/>
      <c r="AP81" s="41"/>
      <c r="AQ81" s="41"/>
      <c r="AR81" s="41">
        <v>15.289866666666668</v>
      </c>
      <c r="AS81" s="41">
        <v>21.389999999999997</v>
      </c>
      <c r="AT81" s="41">
        <v>11.52</v>
      </c>
      <c r="AU81" s="41">
        <v>114.03878197766096</v>
      </c>
      <c r="AV81" s="41"/>
      <c r="AW81" s="40">
        <v>0.152560627</v>
      </c>
      <c r="AX81" s="41">
        <f t="shared" si="4"/>
        <v>15.256062700000001</v>
      </c>
      <c r="AY81" s="41">
        <v>10.996200000000002</v>
      </c>
      <c r="AZ81" s="41">
        <f t="shared" si="6"/>
        <v>10.996200000000002</v>
      </c>
      <c r="BA81" s="41">
        <v>103.11526834032887</v>
      </c>
      <c r="BB81" s="41">
        <v>0.9</v>
      </c>
      <c r="BC81" s="41"/>
      <c r="BD81" s="41"/>
      <c r="BE81" s="41"/>
      <c r="BF81" s="41">
        <v>0.10050000000000001</v>
      </c>
      <c r="BG81" s="41">
        <f t="shared" si="5"/>
        <v>-1.45</v>
      </c>
      <c r="BH81" s="41">
        <v>17.146666666666668</v>
      </c>
      <c r="BI81" s="41">
        <v>13.173333333333334</v>
      </c>
      <c r="BJ81" s="41">
        <v>140.1813763174161</v>
      </c>
      <c r="BK81" s="41">
        <v>140.10721197322269</v>
      </c>
      <c r="BL81" s="41"/>
      <c r="BM81" s="41">
        <v>24.84333333333333</v>
      </c>
      <c r="BN81" s="41">
        <v>13.006666666666666</v>
      </c>
    </row>
    <row r="82" spans="1:66" x14ac:dyDescent="0.25">
      <c r="A82">
        <v>2096</v>
      </c>
      <c r="B82" s="41">
        <v>17.514666666666667</v>
      </c>
      <c r="C82" s="41">
        <v>22.68</v>
      </c>
      <c r="D82" s="41">
        <v>12.211999999999998</v>
      </c>
      <c r="E82" s="41">
        <v>9.16</v>
      </c>
      <c r="F82" s="41">
        <v>14.580000000000002</v>
      </c>
      <c r="G82" s="41">
        <v>10.576666666666668</v>
      </c>
      <c r="H82" s="41">
        <v>99.59670682429099</v>
      </c>
      <c r="I82" s="41">
        <v>-36.113333333333308</v>
      </c>
      <c r="J82" s="41"/>
      <c r="K82" s="41"/>
      <c r="L82" s="41"/>
      <c r="M82" s="41"/>
      <c r="N82" s="41">
        <v>14.005247555555556</v>
      </c>
      <c r="O82" s="41"/>
      <c r="P82" s="41"/>
      <c r="Q82" s="41"/>
      <c r="R82" s="41"/>
      <c r="S82" s="41"/>
      <c r="T82" s="41">
        <v>90.999243340377092</v>
      </c>
      <c r="U82" s="42"/>
      <c r="V82" s="41">
        <v>3</v>
      </c>
      <c r="W82" s="41">
        <v>26.76868</v>
      </c>
      <c r="X82" s="41">
        <v>0.25839999999999996</v>
      </c>
      <c r="Y82" s="41">
        <v>0.13800000000000001</v>
      </c>
      <c r="Z82" s="41"/>
      <c r="AA82" s="41"/>
      <c r="AB82" s="41"/>
      <c r="AC82" s="41">
        <v>78.09670682429099</v>
      </c>
      <c r="AD82" s="41">
        <v>191.49133333333344</v>
      </c>
      <c r="AE82" s="41"/>
      <c r="AF82" s="41"/>
      <c r="AG82" s="41"/>
      <c r="AH82" s="41"/>
      <c r="AI82" s="41">
        <v>10.58</v>
      </c>
      <c r="AJ82" s="41"/>
      <c r="AK82" s="41">
        <v>18.243333333333332</v>
      </c>
      <c r="AL82" s="41"/>
      <c r="AM82" s="41"/>
      <c r="AN82" s="41">
        <v>14.285925925925927</v>
      </c>
      <c r="AO82" s="41"/>
      <c r="AP82" s="41"/>
      <c r="AQ82" s="41"/>
      <c r="AR82" s="41">
        <v>15.333866666666667</v>
      </c>
      <c r="AS82" s="41">
        <v>21.427999999999997</v>
      </c>
      <c r="AT82" s="41">
        <v>11.44</v>
      </c>
      <c r="AU82" s="41"/>
      <c r="AV82" s="41"/>
      <c r="AW82" s="40">
        <v>0.152361</v>
      </c>
      <c r="AX82" s="41">
        <f t="shared" si="4"/>
        <v>15.2361</v>
      </c>
      <c r="AY82" s="41">
        <v>10.990799999999998</v>
      </c>
      <c r="AZ82" s="41">
        <f t="shared" si="6"/>
        <v>10.990799999999998</v>
      </c>
      <c r="BA82" s="41">
        <v>103.19603315089064</v>
      </c>
      <c r="BB82" s="41">
        <v>0.9</v>
      </c>
      <c r="BC82" s="41"/>
      <c r="BD82" s="41"/>
      <c r="BE82" s="41"/>
      <c r="BF82" s="41">
        <v>0.10050000000000001</v>
      </c>
      <c r="BG82" s="41">
        <f t="shared" si="5"/>
        <v>-1.45</v>
      </c>
      <c r="BH82" s="41">
        <v>17.071111111111112</v>
      </c>
      <c r="BI82" s="41">
        <v>14.858888888888888</v>
      </c>
      <c r="BJ82" s="41">
        <v>140.56789408876074</v>
      </c>
      <c r="BK82" s="41">
        <v>140.5606854788075</v>
      </c>
      <c r="BL82" s="41"/>
      <c r="BM82" s="41">
        <v>24.866666666666667</v>
      </c>
      <c r="BN82" s="41">
        <v>13.020000000000001</v>
      </c>
    </row>
    <row r="83" spans="1:66" x14ac:dyDescent="0.25">
      <c r="A83">
        <v>2097</v>
      </c>
      <c r="B83" s="41">
        <v>17.387333333333331</v>
      </c>
      <c r="C83" s="41">
        <v>22.666000000000004</v>
      </c>
      <c r="D83" s="41">
        <v>12.203999999999999</v>
      </c>
      <c r="E83" s="41">
        <v>9.8600000000000012</v>
      </c>
      <c r="F83" s="41">
        <v>14.593333333333334</v>
      </c>
      <c r="G83" s="41">
        <v>10.546666666666667</v>
      </c>
      <c r="H83" s="41">
        <v>99.312150085361139</v>
      </c>
      <c r="I83" s="41">
        <v>-36.066666666666691</v>
      </c>
      <c r="J83" s="41"/>
      <c r="K83" s="41"/>
      <c r="L83" s="41"/>
      <c r="M83" s="41"/>
      <c r="N83" s="41">
        <v>13.935676000000003</v>
      </c>
      <c r="O83" s="41"/>
      <c r="P83" s="41"/>
      <c r="Q83" s="41"/>
      <c r="R83" s="41"/>
      <c r="S83" s="41"/>
      <c r="T83" s="41">
        <v>90.914645752257087</v>
      </c>
      <c r="U83" s="42"/>
      <c r="V83" s="41">
        <v>3</v>
      </c>
      <c r="W83" s="41">
        <v>26.922499999999992</v>
      </c>
      <c r="X83" s="41">
        <v>0.2581</v>
      </c>
      <c r="Y83" s="41">
        <v>0.13783333333333334</v>
      </c>
      <c r="Z83" s="41"/>
      <c r="AA83" s="41"/>
      <c r="AB83" s="41"/>
      <c r="AC83" s="41">
        <v>77.812150085361139</v>
      </c>
      <c r="AD83" s="41">
        <v>191.15733333333162</v>
      </c>
      <c r="AE83" s="41"/>
      <c r="AF83" s="41"/>
      <c r="AG83" s="41"/>
      <c r="AH83" s="41"/>
      <c r="AI83" s="41">
        <v>10.186666666666666</v>
      </c>
      <c r="AJ83" s="41"/>
      <c r="AK83" s="41">
        <v>18.153333333333336</v>
      </c>
      <c r="AL83" s="41"/>
      <c r="AM83" s="41"/>
      <c r="AN83" s="41">
        <v>14.333703703703705</v>
      </c>
      <c r="AO83" s="41"/>
      <c r="AP83" s="41"/>
      <c r="AQ83" s="41"/>
      <c r="AR83" s="41">
        <v>15.380133333333333</v>
      </c>
      <c r="AS83" s="41">
        <v>21.437999999999995</v>
      </c>
      <c r="AT83" s="41">
        <v>11.5</v>
      </c>
      <c r="AU83" s="41"/>
      <c r="AV83" s="41"/>
      <c r="AW83" s="40">
        <v>0.152345076</v>
      </c>
      <c r="AX83" s="41">
        <f t="shared" si="4"/>
        <v>15.234507599999999</v>
      </c>
      <c r="AY83" s="41">
        <v>10.983599999999999</v>
      </c>
      <c r="AZ83" s="41">
        <f t="shared" si="6"/>
        <v>10.983599999999999</v>
      </c>
      <c r="BA83" s="41">
        <v>103.22057831990648</v>
      </c>
      <c r="BB83" s="41">
        <v>0.9</v>
      </c>
      <c r="BC83" s="41"/>
      <c r="BD83" s="41"/>
      <c r="BE83" s="41"/>
      <c r="BF83" s="41">
        <v>0.10050000000000001</v>
      </c>
      <c r="BG83" s="41">
        <f t="shared" si="5"/>
        <v>-1.45</v>
      </c>
      <c r="BH83" s="41">
        <v>16.957777777777775</v>
      </c>
      <c r="BI83" s="41">
        <v>14.725555555555555</v>
      </c>
      <c r="BJ83" s="41">
        <v>140.93521209797007</v>
      </c>
      <c r="BK83" s="41">
        <v>140.95089932029737</v>
      </c>
      <c r="BL83" s="41"/>
      <c r="BM83" s="41">
        <v>24.893333333333334</v>
      </c>
      <c r="BN83" s="41">
        <v>13.036666666666665</v>
      </c>
    </row>
    <row r="84" spans="1:66" x14ac:dyDescent="0.25">
      <c r="A84">
        <v>2098</v>
      </c>
      <c r="B84" s="41">
        <v>17.269333333333332</v>
      </c>
      <c r="C84" s="41">
        <v>22.652000000000001</v>
      </c>
      <c r="D84" s="41">
        <v>12.198</v>
      </c>
      <c r="E84" s="41">
        <v>9.6366666666666667</v>
      </c>
      <c r="F84" s="41">
        <v>14.576666666666668</v>
      </c>
      <c r="G84" s="41">
        <v>10.530000000000001</v>
      </c>
      <c r="H84" s="41">
        <v>99.161011609930426</v>
      </c>
      <c r="I84" s="41">
        <v>-35.786666666666633</v>
      </c>
      <c r="J84" s="41"/>
      <c r="K84" s="41"/>
      <c r="L84" s="41"/>
      <c r="M84" s="41"/>
      <c r="N84" s="41">
        <v>13.842444</v>
      </c>
      <c r="O84" s="41"/>
      <c r="P84" s="41"/>
      <c r="Q84" s="41"/>
      <c r="R84" s="41"/>
      <c r="S84" s="41"/>
      <c r="T84" s="41">
        <v>90.923635124551666</v>
      </c>
      <c r="U84" s="42"/>
      <c r="V84" s="41">
        <v>3</v>
      </c>
      <c r="W84" s="41">
        <v>27.761060000000004</v>
      </c>
      <c r="X84" s="41">
        <v>0.25766666666666665</v>
      </c>
      <c r="Y84" s="41">
        <v>0.13763333333333336</v>
      </c>
      <c r="Z84" s="41"/>
      <c r="AA84" s="41"/>
      <c r="AB84" s="41"/>
      <c r="AC84" s="41">
        <v>77.661011609930426</v>
      </c>
      <c r="AD84" s="41">
        <v>189.51133333333425</v>
      </c>
      <c r="AE84" s="41"/>
      <c r="AF84" s="41"/>
      <c r="AG84" s="41"/>
      <c r="AH84" s="41"/>
      <c r="AI84" s="41">
        <v>10.106666666666667</v>
      </c>
      <c r="AJ84" s="41"/>
      <c r="AK84" s="41">
        <v>18.143333333333334</v>
      </c>
      <c r="AL84" s="41"/>
      <c r="AM84" s="41"/>
      <c r="AN84" s="41">
        <v>14.350370370370369</v>
      </c>
      <c r="AO84" s="41"/>
      <c r="AP84" s="41"/>
      <c r="AQ84" s="41"/>
      <c r="AR84" s="41">
        <v>15.429333333333334</v>
      </c>
      <c r="AS84" s="41">
        <v>21.436000000000003</v>
      </c>
      <c r="AT84" s="41">
        <v>11.57</v>
      </c>
      <c r="AU84" s="41"/>
      <c r="AV84" s="41"/>
      <c r="AW84" s="40">
        <v>0.15233850199999999</v>
      </c>
      <c r="AX84" s="41">
        <f t="shared" si="4"/>
        <v>15.233850199999999</v>
      </c>
      <c r="AY84" s="41">
        <v>10.978200000000001</v>
      </c>
      <c r="AZ84" s="41">
        <f t="shared" si="6"/>
        <v>10.978200000000001</v>
      </c>
      <c r="BA84" s="41">
        <v>103.25506749065812</v>
      </c>
      <c r="BB84" s="41">
        <v>0.9</v>
      </c>
      <c r="BC84" s="41"/>
      <c r="BD84" s="41"/>
      <c r="BE84" s="41"/>
      <c r="BF84" s="41">
        <v>0.10050000000000001</v>
      </c>
      <c r="BG84" s="41">
        <f t="shared" si="5"/>
        <v>-1.45</v>
      </c>
      <c r="BH84" s="41">
        <v>16.906666666666666</v>
      </c>
      <c r="BI84" s="41">
        <v>14.683333333333334</v>
      </c>
      <c r="BJ84" s="41">
        <v>141.35277264080017</v>
      </c>
      <c r="BK84" s="41">
        <v>141.5103362887599</v>
      </c>
      <c r="BL84" s="41"/>
      <c r="BM84" s="41">
        <v>24.913333333333334</v>
      </c>
      <c r="BN84" s="41">
        <v>13.049999999999997</v>
      </c>
    </row>
    <row r="85" spans="1:66" x14ac:dyDescent="0.25">
      <c r="A85">
        <v>2099</v>
      </c>
      <c r="B85" s="41">
        <v>17.244666666666667</v>
      </c>
      <c r="C85" s="41">
        <v>22.634</v>
      </c>
      <c r="D85" s="41">
        <v>12.192</v>
      </c>
      <c r="E85" s="41">
        <v>9.5066666666666677</v>
      </c>
      <c r="F85" s="41">
        <v>14.566666666666665</v>
      </c>
      <c r="G85" s="41">
        <v>10.549999999999999</v>
      </c>
      <c r="H85" s="41">
        <v>99.104192457472934</v>
      </c>
      <c r="I85" s="41">
        <v>-35.073333333333245</v>
      </c>
      <c r="J85" s="41"/>
      <c r="K85" s="41"/>
      <c r="L85" s="41"/>
      <c r="M85" s="41"/>
      <c r="N85" s="41">
        <v>13.748828444444444</v>
      </c>
      <c r="O85" s="41"/>
      <c r="P85" s="41"/>
      <c r="Q85" s="41"/>
      <c r="R85" s="41"/>
      <c r="S85" s="41"/>
      <c r="T85" s="41">
        <v>90.980508035644903</v>
      </c>
      <c r="U85" s="42"/>
      <c r="V85" s="41">
        <v>3</v>
      </c>
      <c r="W85" s="41">
        <v>27.31672</v>
      </c>
      <c r="X85" s="41">
        <v>0.25736666666666663</v>
      </c>
      <c r="Y85" s="41">
        <v>0.13746666666666665</v>
      </c>
      <c r="Z85" s="41"/>
      <c r="AA85" s="41"/>
      <c r="AB85" s="41"/>
      <c r="AC85" s="41">
        <v>77.604192457472934</v>
      </c>
      <c r="AD85" s="41">
        <v>188.30733333333293</v>
      </c>
      <c r="AE85" s="41"/>
      <c r="AF85" s="41"/>
      <c r="AG85" s="41"/>
      <c r="AH85" s="41"/>
      <c r="AI85" s="41">
        <v>10.363333333333333</v>
      </c>
      <c r="AJ85" s="41"/>
      <c r="AK85" s="41">
        <v>18.123333333333331</v>
      </c>
      <c r="AL85" s="41"/>
      <c r="AM85" s="41"/>
      <c r="AN85" s="41">
        <v>14.272962962962962</v>
      </c>
      <c r="AO85" s="41"/>
      <c r="AP85" s="41"/>
      <c r="AQ85" s="41"/>
      <c r="AR85" s="41">
        <v>15.507199999999999</v>
      </c>
      <c r="AS85" s="41">
        <v>21.48</v>
      </c>
      <c r="AT85" s="41">
        <v>11.53</v>
      </c>
      <c r="AU85" s="41"/>
      <c r="AV85" s="41"/>
      <c r="AW85" s="40">
        <v>0.152391111</v>
      </c>
      <c r="AX85" s="41">
        <f t="shared" si="4"/>
        <v>15.239111099999999</v>
      </c>
      <c r="AY85" s="41">
        <v>10.972800000000001</v>
      </c>
      <c r="AZ85" s="41">
        <f t="shared" si="6"/>
        <v>10.972800000000001</v>
      </c>
      <c r="BA85" s="41">
        <v>103.15156803180277</v>
      </c>
      <c r="BB85" s="41">
        <v>0.9</v>
      </c>
      <c r="BC85" s="41"/>
      <c r="BD85" s="41"/>
      <c r="BE85" s="41"/>
      <c r="BF85" s="41">
        <v>0.10050000000000001</v>
      </c>
      <c r="BG85" s="41">
        <f t="shared" si="5"/>
        <v>-1.45</v>
      </c>
      <c r="BH85" s="41">
        <v>16.984444444444446</v>
      </c>
      <c r="BI85" s="41">
        <v>14.702222222222225</v>
      </c>
      <c r="BJ85" s="41">
        <v>142.24893467818424</v>
      </c>
      <c r="BK85" s="41">
        <v>142.21241283303337</v>
      </c>
      <c r="BL85" s="41"/>
      <c r="BM85" s="41">
        <v>24.846666666666664</v>
      </c>
      <c r="BN85" s="41">
        <v>13.016666666666667</v>
      </c>
    </row>
    <row r="86" spans="1:66" x14ac:dyDescent="0.25">
      <c r="A86">
        <v>2100</v>
      </c>
      <c r="B86" s="41">
        <v>17.173999999999996</v>
      </c>
      <c r="C86" s="41">
        <v>22.619999999999997</v>
      </c>
      <c r="D86" s="41">
        <v>12.178000000000001</v>
      </c>
      <c r="E86" s="41">
        <v>9.0633333333333344</v>
      </c>
      <c r="F86" s="41">
        <v>14.559999999999999</v>
      </c>
      <c r="G86" s="41">
        <v>10.556666666666665</v>
      </c>
      <c r="H86" s="41">
        <v>99.233576868760579</v>
      </c>
      <c r="I86" s="41">
        <v>-34.576666666666696</v>
      </c>
      <c r="J86" s="41"/>
      <c r="K86" s="41"/>
      <c r="L86" s="41"/>
      <c r="M86" s="41"/>
      <c r="N86" s="41">
        <v>13.664527111111113</v>
      </c>
      <c r="O86" s="41"/>
      <c r="P86" s="41"/>
      <c r="Q86" s="41"/>
      <c r="R86" s="41"/>
      <c r="S86" s="41"/>
      <c r="T86" s="41">
        <v>91.151562407376659</v>
      </c>
      <c r="U86" s="42"/>
      <c r="V86" s="41">
        <v>3</v>
      </c>
      <c r="W86" s="41">
        <v>26.742300000000004</v>
      </c>
      <c r="X86" s="41"/>
      <c r="Y86" s="41"/>
      <c r="Z86" s="41"/>
      <c r="AA86" s="41"/>
      <c r="AB86" s="41"/>
      <c r="AC86" s="41">
        <v>77.733576868760579</v>
      </c>
      <c r="AD86" s="41">
        <v>187.27533333333434</v>
      </c>
      <c r="AE86" s="41"/>
      <c r="AF86" s="41"/>
      <c r="AG86" s="41"/>
      <c r="AH86" s="41"/>
      <c r="AI86" s="41">
        <v>9.9866666666666664</v>
      </c>
      <c r="AJ86" s="41"/>
      <c r="AK86" s="41">
        <v>18.196666666666665</v>
      </c>
      <c r="AL86" s="41"/>
      <c r="AM86" s="41"/>
      <c r="AN86" s="41">
        <v>14.152592592592592</v>
      </c>
      <c r="AO86" s="41"/>
      <c r="AP86" s="41"/>
      <c r="AQ86" s="41"/>
      <c r="AR86" s="41">
        <v>15.582133333333333</v>
      </c>
      <c r="AS86" s="41">
        <v>21.498000000000005</v>
      </c>
      <c r="AT86" s="41">
        <v>11.5</v>
      </c>
      <c r="AU86" s="41"/>
      <c r="AV86" s="41"/>
      <c r="AW86" s="40">
        <v>0.152339013</v>
      </c>
      <c r="AX86" s="41">
        <f t="shared" si="4"/>
        <v>15.233901299999999</v>
      </c>
      <c r="AY86" s="41">
        <v>10.9602</v>
      </c>
      <c r="AZ86" s="41">
        <f t="shared" si="6"/>
        <v>10.9602</v>
      </c>
      <c r="BA86" s="41">
        <v>103.09498180217439</v>
      </c>
      <c r="BB86" s="41">
        <v>0.9</v>
      </c>
      <c r="BC86" s="41"/>
      <c r="BD86" s="41"/>
      <c r="BE86" s="41"/>
      <c r="BF86" s="41">
        <v>0.10050000000000001</v>
      </c>
      <c r="BG86" s="41">
        <f t="shared" si="5"/>
        <v>-1.45</v>
      </c>
      <c r="BH86" s="41">
        <v>16.809999999999999</v>
      </c>
      <c r="BI86" s="41">
        <v>14.704444444444444</v>
      </c>
      <c r="BJ86" s="41">
        <v>143.04361866828063</v>
      </c>
      <c r="BK86" s="41">
        <v>143.02894489415007</v>
      </c>
      <c r="BL86" s="41"/>
      <c r="BM86" s="41">
        <v>24.803333333333335</v>
      </c>
      <c r="BN86" s="41">
        <v>12.993333333333334</v>
      </c>
    </row>
    <row r="87" spans="1:66" x14ac:dyDescent="0.25">
      <c r="B87" s="41">
        <v>17.118666666666666</v>
      </c>
      <c r="C87" s="41">
        <v>22.605999999999998</v>
      </c>
      <c r="D87" s="41">
        <v>12.165999999999999</v>
      </c>
      <c r="E87" s="41">
        <v>9.2899999999999991</v>
      </c>
      <c r="F87" s="41">
        <v>14.583333333333334</v>
      </c>
      <c r="G87" s="41">
        <v>10.563333333333334</v>
      </c>
      <c r="H87" s="41">
        <v>99.236778564792701</v>
      </c>
      <c r="I87" s="41">
        <v>-34.106666666666641</v>
      </c>
      <c r="J87" s="41"/>
      <c r="K87" s="41"/>
      <c r="L87" s="41"/>
      <c r="M87" s="41"/>
      <c r="N87" s="41">
        <v>13.617834666666667</v>
      </c>
      <c r="O87" s="41"/>
      <c r="P87" s="41"/>
      <c r="Q87" s="41"/>
      <c r="R87" s="41"/>
      <c r="S87" s="41"/>
      <c r="T87" s="41">
        <v>91.271793057746208</v>
      </c>
      <c r="U87" s="42"/>
      <c r="V87" s="41">
        <v>3</v>
      </c>
      <c r="W87" s="41">
        <v>27.103120000000004</v>
      </c>
      <c r="X87" s="41"/>
      <c r="Y87" s="41"/>
      <c r="Z87" s="41"/>
      <c r="AA87" s="41"/>
      <c r="AB87" s="41"/>
      <c r="AC87" s="41">
        <v>77.736778564792701</v>
      </c>
      <c r="AD87" s="41">
        <v>186.82933333333375</v>
      </c>
      <c r="AE87" s="41"/>
      <c r="AF87" s="41"/>
      <c r="AG87" s="41"/>
      <c r="AH87" s="41"/>
      <c r="AI87" s="41">
        <v>9.4300000000000015</v>
      </c>
      <c r="AJ87" s="41"/>
      <c r="AK87" s="41">
        <v>18.183333333333334</v>
      </c>
      <c r="AL87" s="41"/>
      <c r="AM87" s="41"/>
      <c r="AN87" s="41">
        <v>14.049999999999999</v>
      </c>
      <c r="AO87" s="41"/>
      <c r="AP87" s="41"/>
      <c r="AQ87" s="41"/>
      <c r="AR87" s="41">
        <v>15.669866666666669</v>
      </c>
      <c r="AS87" s="41">
        <v>21.527999999999999</v>
      </c>
      <c r="AT87" s="41">
        <v>11.549999999999999</v>
      </c>
      <c r="AU87" s="41"/>
      <c r="AV87" s="41"/>
      <c r="AW87" s="40">
        <v>0.152287969</v>
      </c>
      <c r="AX87" s="41">
        <f t="shared" si="4"/>
        <v>15.228796899999999</v>
      </c>
      <c r="AY87" s="41"/>
      <c r="AZ87" s="41">
        <f t="shared" si="6"/>
        <v>10.949399999999999</v>
      </c>
      <c r="BA87" s="41">
        <v>103.0354576592423</v>
      </c>
      <c r="BB87" s="41">
        <v>0.9</v>
      </c>
      <c r="BC87" s="41"/>
      <c r="BD87" s="41"/>
      <c r="BE87" s="41"/>
      <c r="BF87" s="41">
        <v>0.10050000000000001</v>
      </c>
      <c r="BG87" s="41">
        <f t="shared" si="5"/>
        <v>-1.45</v>
      </c>
      <c r="BH87" s="41">
        <v>16.784444444444446</v>
      </c>
      <c r="BI87" s="41">
        <v>14.69</v>
      </c>
      <c r="BJ87" s="41">
        <v>143.80236097134966</v>
      </c>
      <c r="BK87" s="41">
        <v>143.73111999815856</v>
      </c>
      <c r="BL87" s="41"/>
      <c r="BM87" s="41">
        <v>24.766666666666666</v>
      </c>
      <c r="BN87" s="41">
        <v>12.973333333333333</v>
      </c>
    </row>
    <row r="88" spans="1:66" x14ac:dyDescent="0.25">
      <c r="B88" s="41">
        <v>17.081999999999997</v>
      </c>
      <c r="C88" s="41">
        <v>22.576000000000001</v>
      </c>
      <c r="D88" s="41">
        <v>12.154000000000002</v>
      </c>
      <c r="E88" s="41">
        <v>9.2899999999999991</v>
      </c>
      <c r="F88" s="41">
        <v>14.580000000000002</v>
      </c>
      <c r="G88" s="41">
        <v>10.549999999999999</v>
      </c>
      <c r="H88" s="41">
        <v>99.22433744156271</v>
      </c>
      <c r="I88" s="41">
        <v>-33.803333333333271</v>
      </c>
      <c r="J88" s="41"/>
      <c r="K88" s="41"/>
      <c r="L88" s="41"/>
      <c r="M88" s="41"/>
      <c r="N88" s="41">
        <v>13.604318666666668</v>
      </c>
      <c r="O88" s="41"/>
      <c r="P88" s="41"/>
      <c r="Q88" s="41"/>
      <c r="R88" s="41"/>
      <c r="S88" s="41"/>
      <c r="T88" s="41">
        <v>91.230661370672181</v>
      </c>
      <c r="U88" s="42"/>
      <c r="V88" s="41">
        <v>3</v>
      </c>
      <c r="W88" s="41">
        <v>27.034020000000002</v>
      </c>
      <c r="X88" s="41"/>
      <c r="Y88" s="41"/>
      <c r="Z88" s="41"/>
      <c r="AA88" s="41"/>
      <c r="AB88" s="41"/>
      <c r="AC88" s="41">
        <v>77.72433744156271</v>
      </c>
      <c r="AD88" s="41">
        <v>185.81333333333339</v>
      </c>
      <c r="AE88" s="41"/>
      <c r="AF88" s="41"/>
      <c r="AG88" s="41"/>
      <c r="AH88" s="41"/>
      <c r="AI88" s="41">
        <v>9.0233333333333334</v>
      </c>
      <c r="AJ88" s="41"/>
      <c r="AK88" s="41">
        <v>18.143333333333334</v>
      </c>
      <c r="AL88" s="41"/>
      <c r="AM88" s="41"/>
      <c r="AN88" s="41">
        <v>13.956296296296298</v>
      </c>
      <c r="AO88" s="41"/>
      <c r="AP88" s="41"/>
      <c r="AQ88" s="41"/>
      <c r="AR88" s="41">
        <v>15.7416</v>
      </c>
      <c r="AS88" s="41">
        <v>21.571999999999999</v>
      </c>
      <c r="AT88" s="41">
        <v>11.549999999999999</v>
      </c>
      <c r="AU88" s="41"/>
      <c r="AV88" s="41"/>
      <c r="AW88" s="40">
        <v>0.15205680399999999</v>
      </c>
      <c r="AX88" s="41">
        <f t="shared" si="4"/>
        <v>15.205680399999999</v>
      </c>
      <c r="AY88" s="41"/>
      <c r="AZ88" s="41">
        <f t="shared" si="6"/>
        <v>10.938600000000001</v>
      </c>
      <c r="BA88" s="41">
        <v>103.08774375458839</v>
      </c>
      <c r="BB88" s="41">
        <v>0.9</v>
      </c>
      <c r="BC88" s="41"/>
      <c r="BD88" s="41"/>
      <c r="BE88" s="41"/>
      <c r="BF88" s="41">
        <v>0.10050000000000001</v>
      </c>
      <c r="BG88" s="41">
        <f t="shared" si="5"/>
        <v>-1.45</v>
      </c>
      <c r="BH88" s="41">
        <v>16.698888888888888</v>
      </c>
      <c r="BI88" s="41">
        <v>14.806666666666665</v>
      </c>
      <c r="BJ88" s="41">
        <v>144.35463673518731</v>
      </c>
      <c r="BK88" s="41">
        <v>144.40152234931367</v>
      </c>
      <c r="BL88" s="41"/>
      <c r="BM88" s="41">
        <v>24.77</v>
      </c>
      <c r="BN88" s="41">
        <v>12.976666666666667</v>
      </c>
    </row>
    <row r="89" spans="1:66" x14ac:dyDescent="0.25">
      <c r="B89" s="41">
        <v>17.132666666666665</v>
      </c>
      <c r="C89" s="41">
        <v>22.551999999999996</v>
      </c>
      <c r="D89" s="41">
        <v>12.139999999999999</v>
      </c>
      <c r="E89" s="41">
        <v>9.6433333333333326</v>
      </c>
      <c r="F89" s="41">
        <v>14.583333333333334</v>
      </c>
      <c r="G89" s="41">
        <v>10.533333333333333</v>
      </c>
      <c r="H89" s="41">
        <v>99.040853272098133</v>
      </c>
      <c r="I89" s="41">
        <v>-33.496666666666641</v>
      </c>
      <c r="J89" s="41"/>
      <c r="K89" s="41"/>
      <c r="L89" s="41"/>
      <c r="M89" s="41"/>
      <c r="N89" s="41">
        <v>13.634178222222223</v>
      </c>
      <c r="O89" s="41"/>
      <c r="P89" s="41"/>
      <c r="Q89" s="41"/>
      <c r="R89" s="41"/>
      <c r="S89" s="41"/>
      <c r="T89" s="41">
        <v>91.185704157273719</v>
      </c>
      <c r="U89" s="42"/>
      <c r="V89" s="41">
        <v>3</v>
      </c>
      <c r="W89" s="41">
        <v>26.1996</v>
      </c>
      <c r="X89" s="41"/>
      <c r="Y89" s="41"/>
      <c r="Z89" s="41"/>
      <c r="AA89" s="41"/>
      <c r="AB89" s="41"/>
      <c r="AC89" s="41">
        <v>77.540853272098133</v>
      </c>
      <c r="AD89" s="41">
        <v>185.54533333333234</v>
      </c>
      <c r="AE89" s="41"/>
      <c r="AF89" s="41"/>
      <c r="AG89" s="41"/>
      <c r="AH89" s="41"/>
      <c r="AI89" s="41">
        <v>9.8266666666666662</v>
      </c>
      <c r="AJ89" s="41"/>
      <c r="AK89" s="41">
        <v>18.176666666666666</v>
      </c>
      <c r="AL89" s="41"/>
      <c r="AM89" s="41"/>
      <c r="AN89" s="41">
        <v>13.95888888888889</v>
      </c>
      <c r="AO89" s="41"/>
      <c r="AP89" s="41"/>
      <c r="AQ89" s="41"/>
      <c r="AR89" s="41">
        <v>15.824933333333334</v>
      </c>
      <c r="AS89" s="41">
        <v>21.612000000000002</v>
      </c>
      <c r="AT89" s="41">
        <v>11.649999999999999</v>
      </c>
      <c r="AU89" s="41"/>
      <c r="AV89" s="41"/>
      <c r="AW89" s="40">
        <v>0.15180950700000001</v>
      </c>
      <c r="AX89" s="41">
        <f t="shared" si="4"/>
        <v>15.1809507</v>
      </c>
      <c r="AY89" s="41"/>
      <c r="AZ89" s="41">
        <f t="shared" si="6"/>
        <v>10.925999999999998</v>
      </c>
      <c r="BA89" s="41">
        <v>103.12229937660645</v>
      </c>
      <c r="BB89" s="41">
        <v>0.9</v>
      </c>
      <c r="BC89" s="41"/>
      <c r="BD89" s="41"/>
      <c r="BE89" s="41"/>
      <c r="BF89" s="41">
        <v>0.10050000000000001</v>
      </c>
      <c r="BG89" s="41">
        <f t="shared" si="5"/>
        <v>-1.45</v>
      </c>
      <c r="BH89" s="41">
        <v>16.923333333333336</v>
      </c>
      <c r="BI89" s="41">
        <v>14.49666666666667</v>
      </c>
      <c r="BJ89" s="41">
        <v>145.05474534408836</v>
      </c>
      <c r="BK89" s="41">
        <v>145.0249989145492</v>
      </c>
      <c r="BL89" s="41"/>
      <c r="BM89" s="41">
        <v>24.749999999999996</v>
      </c>
      <c r="BN89" s="41">
        <v>12.966666666666665</v>
      </c>
    </row>
    <row r="90" spans="1:66" x14ac:dyDescent="0.25">
      <c r="B90" s="41">
        <v>17.225999999999999</v>
      </c>
      <c r="C90" s="41">
        <v>22.53</v>
      </c>
      <c r="D90" s="41">
        <v>12.129999999999999</v>
      </c>
      <c r="E90" s="41">
        <v>9.17</v>
      </c>
      <c r="F90" s="41">
        <v>14.556666666666665</v>
      </c>
      <c r="G90" s="41">
        <v>10.556666666666665</v>
      </c>
      <c r="H90" s="41">
        <v>99.096332144847068</v>
      </c>
      <c r="I90" s="41">
        <v>-33.203333333333248</v>
      </c>
      <c r="J90" s="41"/>
      <c r="K90" s="41"/>
      <c r="L90" s="41"/>
      <c r="M90" s="41"/>
      <c r="N90" s="41">
        <v>13.682981333333336</v>
      </c>
      <c r="O90" s="41"/>
      <c r="P90" s="41"/>
      <c r="Q90" s="41"/>
      <c r="R90" s="41"/>
      <c r="S90" s="41"/>
      <c r="T90" s="41">
        <v>90.949134652014564</v>
      </c>
      <c r="U90" s="42"/>
      <c r="V90" s="41">
        <v>3</v>
      </c>
      <c r="W90" s="41">
        <v>26.314340000000001</v>
      </c>
      <c r="X90" s="41"/>
      <c r="Y90" s="41"/>
      <c r="Z90" s="41"/>
      <c r="AA90" s="41"/>
      <c r="AB90" s="41"/>
      <c r="AC90" s="41">
        <v>77.596332144847068</v>
      </c>
      <c r="AD90" s="41">
        <v>184.91533333333311</v>
      </c>
      <c r="AE90" s="41"/>
      <c r="AF90" s="41"/>
      <c r="AG90" s="41"/>
      <c r="AH90" s="41"/>
      <c r="AI90" s="41">
        <v>9.9533333333333314</v>
      </c>
      <c r="AJ90" s="41"/>
      <c r="AK90" s="41">
        <v>18.213333333333335</v>
      </c>
      <c r="AL90" s="41"/>
      <c r="AM90" s="41"/>
      <c r="AN90" s="41">
        <v>14.040740740740743</v>
      </c>
      <c r="AO90" s="41"/>
      <c r="AP90" s="41"/>
      <c r="AQ90" s="41"/>
      <c r="AR90" s="41">
        <v>15.8728</v>
      </c>
      <c r="AS90" s="41">
        <v>21.655999999999999</v>
      </c>
      <c r="AT90" s="41">
        <v>11.649999999999999</v>
      </c>
      <c r="AU90" s="41"/>
      <c r="AV90" s="41"/>
      <c r="AW90" s="40">
        <v>0.15151360899999999</v>
      </c>
      <c r="AX90" s="41">
        <f t="shared" si="4"/>
        <v>15.1513609</v>
      </c>
      <c r="AY90" s="41"/>
      <c r="AZ90" s="41">
        <f t="shared" si="6"/>
        <v>10.917</v>
      </c>
      <c r="BA90" s="41">
        <v>103.16122164264894</v>
      </c>
      <c r="BB90" s="41">
        <v>0.9</v>
      </c>
      <c r="BC90" s="41"/>
      <c r="BD90" s="41"/>
      <c r="BE90" s="41"/>
      <c r="BF90" s="41">
        <v>0.10050000000000001</v>
      </c>
      <c r="BG90" s="41">
        <f t="shared" si="5"/>
        <v>-1.45</v>
      </c>
      <c r="BH90" s="41">
        <v>16.933333333333334</v>
      </c>
      <c r="BI90" s="41">
        <v>14.455555555555556</v>
      </c>
      <c r="BJ90" s="41">
        <v>145.67331604423515</v>
      </c>
      <c r="BK90" s="41">
        <v>145.6222668211114</v>
      </c>
      <c r="BL90" s="41"/>
      <c r="BM90" s="41">
        <v>24.74666666666667</v>
      </c>
      <c r="BN90" s="41">
        <v>12.963333333333335</v>
      </c>
    </row>
    <row r="91" spans="1:66" x14ac:dyDescent="0.25">
      <c r="B91" s="41">
        <v>17.365333333333332</v>
      </c>
      <c r="C91" s="41">
        <v>22.528000000000002</v>
      </c>
      <c r="D91" s="41">
        <v>12.125999999999999</v>
      </c>
      <c r="E91" s="41">
        <v>9.5399999999999991</v>
      </c>
      <c r="F91" s="41">
        <v>14.580000000000002</v>
      </c>
      <c r="G91" s="41">
        <v>10.526666666666666</v>
      </c>
      <c r="H91" s="41">
        <v>98.959731875272894</v>
      </c>
      <c r="I91" s="41">
        <v>-33.133333333333411</v>
      </c>
      <c r="J91" s="41"/>
      <c r="K91" s="41"/>
      <c r="L91" s="41"/>
      <c r="M91" s="41"/>
      <c r="N91" s="41">
        <v>13.753734222222224</v>
      </c>
      <c r="O91" s="41"/>
      <c r="P91" s="41"/>
      <c r="Q91" s="41"/>
      <c r="R91" s="41"/>
      <c r="S91" s="41"/>
      <c r="T91" s="41">
        <v>91.053685012161637</v>
      </c>
      <c r="U91" s="42"/>
      <c r="V91" s="41">
        <v>3</v>
      </c>
      <c r="W91" s="41">
        <v>27.27112</v>
      </c>
      <c r="X91" s="41"/>
      <c r="Y91" s="41"/>
      <c r="Z91" s="41"/>
      <c r="AA91" s="41"/>
      <c r="AB91" s="41"/>
      <c r="AC91" s="41">
        <v>77.459731875272894</v>
      </c>
      <c r="AD91" s="41">
        <v>184.11933333333462</v>
      </c>
      <c r="AE91" s="41"/>
      <c r="AF91" s="41"/>
      <c r="AG91" s="41"/>
      <c r="AH91" s="41"/>
      <c r="AI91" s="41">
        <v>9.7766666666666673</v>
      </c>
      <c r="AJ91" s="41"/>
      <c r="AK91" s="41">
        <v>18.153333333333332</v>
      </c>
      <c r="AL91" s="41"/>
      <c r="AM91" s="41"/>
      <c r="AN91" s="41">
        <v>14.201851851851854</v>
      </c>
      <c r="AO91" s="41"/>
      <c r="AP91" s="41"/>
      <c r="AQ91" s="41"/>
      <c r="AR91" s="41">
        <v>15.927466666666668</v>
      </c>
      <c r="AS91" s="41">
        <v>21.73</v>
      </c>
      <c r="AT91" s="41">
        <v>11.61</v>
      </c>
      <c r="AU91" s="41"/>
      <c r="AV91" s="41"/>
      <c r="AW91" s="40">
        <v>0.15134492399999999</v>
      </c>
      <c r="AX91" s="41">
        <f t="shared" si="4"/>
        <v>15.134492399999999</v>
      </c>
      <c r="AY91" s="41"/>
      <c r="AZ91" s="41">
        <f t="shared" si="6"/>
        <v>10.913399999999999</v>
      </c>
      <c r="BA91" s="41">
        <v>103.16640620562477</v>
      </c>
      <c r="BB91" s="41">
        <v>0.9</v>
      </c>
      <c r="BC91" s="41"/>
      <c r="BD91" s="41"/>
      <c r="BE91" s="41"/>
      <c r="BF91" s="41">
        <v>0.10050000000000001</v>
      </c>
      <c r="BG91" s="41">
        <f t="shared" si="5"/>
        <v>-1.45</v>
      </c>
      <c r="BH91" s="41">
        <v>16.850000000000001</v>
      </c>
      <c r="BI91" s="41">
        <v>14.185555555555554</v>
      </c>
      <c r="BJ91" s="41">
        <v>146.14542326532558</v>
      </c>
      <c r="BK91" s="41">
        <v>146.19670762789494</v>
      </c>
      <c r="BL91" s="41"/>
      <c r="BM91" s="41">
        <v>24.813333333333333</v>
      </c>
      <c r="BN91" s="41">
        <v>12.973333333333333</v>
      </c>
    </row>
    <row r="92" spans="1:66" x14ac:dyDescent="0.25">
      <c r="B92" s="41">
        <v>17.545999999999999</v>
      </c>
      <c r="C92" s="41">
        <v>22.533999999999999</v>
      </c>
      <c r="D92" s="41">
        <v>12.122</v>
      </c>
      <c r="E92" s="41">
        <v>9.129999999999999</v>
      </c>
      <c r="F92" s="41">
        <v>14.566666666666665</v>
      </c>
      <c r="G92" s="41">
        <v>10.563333333333331</v>
      </c>
      <c r="H92" s="41">
        <v>99.032321388859856</v>
      </c>
      <c r="I92" s="41">
        <v>-33.036666666666648</v>
      </c>
      <c r="J92" s="41"/>
      <c r="K92" s="41"/>
      <c r="L92" s="41"/>
      <c r="M92" s="41"/>
      <c r="N92" s="41">
        <v>13.817422222222223</v>
      </c>
      <c r="O92" s="41"/>
      <c r="P92" s="41"/>
      <c r="Q92" s="41"/>
      <c r="R92" s="41"/>
      <c r="S92" s="41"/>
      <c r="T92" s="41">
        <v>91.052049651521997</v>
      </c>
      <c r="U92" s="42"/>
      <c r="V92" s="41">
        <v>3</v>
      </c>
      <c r="W92" s="41">
        <v>27.573959999999996</v>
      </c>
      <c r="X92" s="41"/>
      <c r="Y92" s="41"/>
      <c r="Z92" s="41"/>
      <c r="AA92" s="41"/>
      <c r="AB92" s="41"/>
      <c r="AC92" s="41">
        <v>77.532321388859856</v>
      </c>
      <c r="AD92" s="41">
        <v>182.5673333333344</v>
      </c>
      <c r="AE92" s="41"/>
      <c r="AF92" s="41"/>
      <c r="AG92" s="41"/>
      <c r="AH92" s="41"/>
      <c r="AI92" s="41">
        <v>9.3766666666666669</v>
      </c>
      <c r="AJ92" s="41"/>
      <c r="AK92" s="41">
        <v>18.063333333333333</v>
      </c>
      <c r="AL92" s="41"/>
      <c r="AM92" s="41"/>
      <c r="AN92" s="41">
        <v>14.25814814814815</v>
      </c>
      <c r="AO92" s="41"/>
      <c r="AP92" s="41"/>
      <c r="AQ92" s="41"/>
      <c r="AR92" s="41">
        <v>15.963733333333336</v>
      </c>
      <c r="AS92" s="41">
        <v>21.762</v>
      </c>
      <c r="AT92" s="41">
        <v>11.61</v>
      </c>
      <c r="AU92" s="41"/>
      <c r="AV92" s="41"/>
      <c r="AW92" s="40">
        <v>0.151212191</v>
      </c>
      <c r="AX92" s="41">
        <f t="shared" si="4"/>
        <v>15.121219099999999</v>
      </c>
      <c r="AY92" s="41"/>
      <c r="AZ92" s="41">
        <f t="shared" si="6"/>
        <v>10.909800000000001</v>
      </c>
      <c r="BA92" s="41">
        <v>103.19729678456849</v>
      </c>
      <c r="BB92" s="41">
        <v>0.9</v>
      </c>
      <c r="BC92" s="41"/>
      <c r="BD92" s="41"/>
      <c r="BE92" s="41"/>
      <c r="BF92" s="41">
        <v>0.10050000000000001</v>
      </c>
      <c r="BG92" s="41">
        <f t="shared" si="5"/>
        <v>-1.45</v>
      </c>
      <c r="BH92" s="41">
        <v>16.716666666666669</v>
      </c>
      <c r="BI92" s="41">
        <v>14.498888888888887</v>
      </c>
      <c r="BJ92" s="41">
        <v>146.77816083526605</v>
      </c>
      <c r="BK92" s="41">
        <v>146.74171825154124</v>
      </c>
      <c r="BL92" s="41"/>
      <c r="BM92" s="41">
        <v>24.85</v>
      </c>
      <c r="BN92" s="41">
        <v>12.97</v>
      </c>
    </row>
    <row r="93" spans="1:66" x14ac:dyDescent="0.25">
      <c r="B93" s="41">
        <v>17.685999999999996</v>
      </c>
      <c r="C93" s="41">
        <v>22.552</v>
      </c>
      <c r="D93" s="41">
        <v>12.122</v>
      </c>
      <c r="E93" s="41">
        <v>8.8833333333333329</v>
      </c>
      <c r="F93" s="41">
        <v>14.59</v>
      </c>
      <c r="G93" s="41">
        <v>10.549999999999999</v>
      </c>
      <c r="H93" s="41">
        <v>99.197495260862382</v>
      </c>
      <c r="I93" s="41">
        <v>-33.146666666666746</v>
      </c>
      <c r="J93" s="41"/>
      <c r="K93" s="41"/>
      <c r="L93" s="41"/>
      <c r="M93" s="41"/>
      <c r="N93" s="41">
        <v>13.882586222222221</v>
      </c>
      <c r="O93" s="41"/>
      <c r="P93" s="41"/>
      <c r="Q93" s="41"/>
      <c r="R93" s="41"/>
      <c r="S93" s="41"/>
      <c r="T93" s="41">
        <v>91.212735803428558</v>
      </c>
      <c r="U93" s="42"/>
      <c r="V93" s="41">
        <v>3</v>
      </c>
      <c r="W93" s="41">
        <v>27.291519999999998</v>
      </c>
      <c r="X93" s="41"/>
      <c r="Y93" s="41"/>
      <c r="Z93" s="41"/>
      <c r="AA93" s="41"/>
      <c r="AB93" s="41"/>
      <c r="AC93" s="41">
        <v>77.697495260862382</v>
      </c>
      <c r="AD93" s="41">
        <v>181.68133333333225</v>
      </c>
      <c r="AE93" s="41"/>
      <c r="AF93" s="41"/>
      <c r="AG93" s="41"/>
      <c r="AH93" s="41"/>
      <c r="AI93" s="41">
        <v>9.1966666666666654</v>
      </c>
      <c r="AJ93" s="41"/>
      <c r="AK93" s="41">
        <v>18.060000000000002</v>
      </c>
      <c r="AL93" s="41"/>
      <c r="AM93" s="41"/>
      <c r="AN93" s="41">
        <v>14.228888888888891</v>
      </c>
      <c r="AO93" s="41"/>
      <c r="AP93" s="41"/>
      <c r="AQ93" s="41"/>
      <c r="AR93" s="41">
        <v>16.0016</v>
      </c>
      <c r="AS93" s="41">
        <v>21.808</v>
      </c>
      <c r="AT93" s="41">
        <v>11.69</v>
      </c>
      <c r="AU93" s="41"/>
      <c r="AV93" s="41"/>
      <c r="AW93" s="40">
        <v>0.15114117299999999</v>
      </c>
      <c r="AX93" s="41">
        <f t="shared" si="4"/>
        <v>15.114117299999998</v>
      </c>
      <c r="AY93" s="41"/>
      <c r="AZ93" s="41">
        <f t="shared" si="6"/>
        <v>10.909800000000001</v>
      </c>
      <c r="BA93" s="41">
        <v>103.23670417564283</v>
      </c>
      <c r="BB93" s="41">
        <v>0.9</v>
      </c>
      <c r="BC93" s="41"/>
      <c r="BD93" s="41"/>
      <c r="BE93" s="41"/>
      <c r="BF93" s="41">
        <v>0.10050000000000001</v>
      </c>
      <c r="BG93" s="41">
        <f t="shared" si="5"/>
        <v>-1.45</v>
      </c>
      <c r="BH93" s="41">
        <v>16.784444444444443</v>
      </c>
      <c r="BI93" s="41">
        <v>14.529999999999998</v>
      </c>
      <c r="BJ93" s="41">
        <v>147.30871625074334</v>
      </c>
      <c r="BK93" s="41">
        <v>147.37057937175297</v>
      </c>
      <c r="BL93" s="41"/>
      <c r="BM93" s="41">
        <v>24.90666666666667</v>
      </c>
      <c r="BN93" s="41">
        <v>12.979999999999999</v>
      </c>
    </row>
    <row r="94" spans="1:66" x14ac:dyDescent="0.25">
      <c r="B94" s="41">
        <v>17.840666666666667</v>
      </c>
      <c r="C94" s="41">
        <v>22.569999999999997</v>
      </c>
      <c r="D94" s="41">
        <v>12.123999999999999</v>
      </c>
      <c r="E94" s="41">
        <v>8.9166666666666679</v>
      </c>
      <c r="F94" s="41">
        <v>14.593333333333334</v>
      </c>
      <c r="G94" s="41">
        <v>10.543333333333333</v>
      </c>
      <c r="H94" s="41">
        <v>99.32998707440845</v>
      </c>
      <c r="I94" s="41">
        <v>-32.916666666666657</v>
      </c>
      <c r="J94" s="41"/>
      <c r="K94" s="41"/>
      <c r="L94" s="41"/>
      <c r="M94" s="41"/>
      <c r="N94" s="41">
        <v>13.926770666666668</v>
      </c>
      <c r="O94" s="41"/>
      <c r="P94" s="41"/>
      <c r="Q94" s="41"/>
      <c r="R94" s="41"/>
      <c r="S94" s="41"/>
      <c r="T94" s="41">
        <v>91.038086820095202</v>
      </c>
      <c r="U94" s="42"/>
      <c r="V94" s="41">
        <v>3</v>
      </c>
      <c r="W94" s="41">
        <v>27.281580000000005</v>
      </c>
      <c r="X94" s="41"/>
      <c r="Y94" s="41"/>
      <c r="Z94" s="41"/>
      <c r="AA94" s="41"/>
      <c r="AB94" s="41"/>
      <c r="AC94" s="41">
        <v>77.82998707440845</v>
      </c>
      <c r="AD94" s="41">
        <v>180.811333333335</v>
      </c>
      <c r="AE94" s="41"/>
      <c r="AF94" s="41"/>
      <c r="AG94" s="41"/>
      <c r="AH94" s="41"/>
      <c r="AI94" s="41">
        <v>9.053333333333331</v>
      </c>
      <c r="AJ94" s="41"/>
      <c r="AK94" s="41">
        <v>18.133333333333333</v>
      </c>
      <c r="AL94" s="41"/>
      <c r="AM94" s="41"/>
      <c r="AN94" s="41">
        <v>14.245555555555555</v>
      </c>
      <c r="AO94" s="41"/>
      <c r="AP94" s="41"/>
      <c r="AQ94" s="41"/>
      <c r="AR94" s="41">
        <v>16.013733333333334</v>
      </c>
      <c r="AS94" s="41">
        <v>21.852</v>
      </c>
      <c r="AT94" s="41">
        <v>11.67</v>
      </c>
      <c r="AU94" s="41"/>
      <c r="AV94" s="41"/>
      <c r="AW94" s="40">
        <v>0.151043178</v>
      </c>
      <c r="AX94" s="41">
        <f t="shared" si="4"/>
        <v>15.1043178</v>
      </c>
      <c r="AY94" s="41"/>
      <c r="AZ94" s="41">
        <f t="shared" si="6"/>
        <v>10.9116</v>
      </c>
      <c r="BA94" s="41">
        <v>103.30092324859558</v>
      </c>
      <c r="BB94" s="41">
        <v>0.9</v>
      </c>
      <c r="BC94" s="41"/>
      <c r="BD94" s="41"/>
      <c r="BE94" s="41"/>
      <c r="BF94" s="41">
        <v>0.10050000000000001</v>
      </c>
      <c r="BG94" s="41">
        <f t="shared" si="5"/>
        <v>-1.45</v>
      </c>
      <c r="BH94" s="41">
        <v>16.841111111111111</v>
      </c>
      <c r="BI94" s="41">
        <v>14.70222222222222</v>
      </c>
      <c r="BJ94" s="41">
        <v>148.03254959073507</v>
      </c>
      <c r="BK94" s="41">
        <v>147.88414030989298</v>
      </c>
      <c r="BL94" s="41"/>
      <c r="BM94" s="41">
        <v>24.893333333333334</v>
      </c>
      <c r="BN94" s="41">
        <v>12.976666666666667</v>
      </c>
    </row>
    <row r="95" spans="1:66" x14ac:dyDescent="0.25">
      <c r="B95" s="41">
        <v>17.785333333333334</v>
      </c>
      <c r="C95" s="41">
        <v>22.594000000000001</v>
      </c>
      <c r="D95" s="41">
        <v>12.125999999999999</v>
      </c>
      <c r="E95" s="41">
        <v>9.1499999999999986</v>
      </c>
      <c r="F95" s="41">
        <v>14.610000000000001</v>
      </c>
      <c r="G95" s="41">
        <v>10.53</v>
      </c>
      <c r="H95" s="41">
        <v>99.334465074821438</v>
      </c>
      <c r="I95" s="41">
        <v>-32.576666666666739</v>
      </c>
      <c r="J95" s="41"/>
      <c r="K95" s="41"/>
      <c r="L95" s="41"/>
      <c r="M95" s="41"/>
      <c r="N95" s="41">
        <v>13.952136888888889</v>
      </c>
      <c r="O95" s="41"/>
      <c r="P95" s="41"/>
      <c r="Q95" s="41"/>
      <c r="R95" s="41"/>
      <c r="S95" s="41"/>
      <c r="T95" s="41">
        <v>90.841743181385326</v>
      </c>
      <c r="U95" s="42"/>
      <c r="V95" s="41">
        <v>3</v>
      </c>
      <c r="W95" s="41">
        <v>27.14124</v>
      </c>
      <c r="X95" s="41"/>
      <c r="Y95" s="41"/>
      <c r="Z95" s="41"/>
      <c r="AA95" s="41"/>
      <c r="AB95" s="41"/>
      <c r="AC95" s="41">
        <v>77.834465074821438</v>
      </c>
      <c r="AD95" s="41">
        <v>180.13933333333344</v>
      </c>
      <c r="AE95" s="41"/>
      <c r="AF95" s="41"/>
      <c r="AG95" s="41"/>
      <c r="AH95" s="41"/>
      <c r="AI95" s="41">
        <v>8.870000000000001</v>
      </c>
      <c r="AJ95" s="41"/>
      <c r="AK95" s="41">
        <v>18.203333333333337</v>
      </c>
      <c r="AL95" s="41"/>
      <c r="AM95" s="41"/>
      <c r="AN95" s="41">
        <v>14.345555555555556</v>
      </c>
      <c r="AO95" s="41"/>
      <c r="AP95" s="41"/>
      <c r="AQ95" s="41"/>
      <c r="AR95" s="41">
        <v>16.037466666666667</v>
      </c>
      <c r="AS95" s="41">
        <v>21.874000000000002</v>
      </c>
      <c r="AT95" s="41">
        <v>11.72</v>
      </c>
      <c r="AU95" s="41"/>
      <c r="AV95" s="41"/>
      <c r="AW95" s="40">
        <v>0.15094627599999999</v>
      </c>
      <c r="AX95" s="41">
        <f t="shared" si="4"/>
        <v>15.094627599999999</v>
      </c>
      <c r="AY95" s="41"/>
      <c r="AZ95" s="41">
        <f t="shared" si="6"/>
        <v>10.913399999999999</v>
      </c>
      <c r="BA95" s="41">
        <v>103.39162812844808</v>
      </c>
      <c r="BB95" s="41">
        <v>0.9</v>
      </c>
      <c r="BC95" s="41"/>
      <c r="BD95" s="41"/>
      <c r="BE95" s="41"/>
      <c r="BF95" s="41">
        <v>0.10050000000000001</v>
      </c>
      <c r="BG95" s="41">
        <f t="shared" si="5"/>
        <v>-1.45</v>
      </c>
      <c r="BH95" s="41">
        <v>16.886666666666663</v>
      </c>
      <c r="BI95" s="41">
        <v>14.643333333333331</v>
      </c>
      <c r="BJ95" s="41">
        <v>148.31787303427544</v>
      </c>
      <c r="BK95" s="41">
        <v>148.44659463646545</v>
      </c>
      <c r="BL95" s="41"/>
      <c r="BM95" s="41">
        <v>24.96</v>
      </c>
      <c r="BN95" s="41">
        <v>13.013333333333335</v>
      </c>
    </row>
    <row r="96" spans="1:66" x14ac:dyDescent="0.25">
      <c r="B96" s="41">
        <v>17.675999999999998</v>
      </c>
      <c r="C96" s="41">
        <v>22.595999999999997</v>
      </c>
      <c r="D96" s="41">
        <v>12.123999999999999</v>
      </c>
      <c r="E96" s="41">
        <v>9.6733333333333338</v>
      </c>
      <c r="F96" s="41">
        <v>14.600000000000001</v>
      </c>
      <c r="G96" s="41">
        <v>10.523333333333333</v>
      </c>
      <c r="H96" s="41">
        <v>99.105570550074845</v>
      </c>
      <c r="I96" s="41">
        <v>-32.133333333333347</v>
      </c>
      <c r="J96" s="41"/>
      <c r="K96" s="41"/>
      <c r="L96" s="41"/>
      <c r="M96" s="41"/>
      <c r="N96" s="41">
        <v>13.937530666666664</v>
      </c>
      <c r="O96" s="41"/>
      <c r="P96" s="41"/>
      <c r="Q96" s="41"/>
      <c r="R96" s="41"/>
      <c r="S96" s="41"/>
      <c r="T96" s="41">
        <v>90.691164438858252</v>
      </c>
      <c r="U96" s="42"/>
      <c r="V96" s="41">
        <v>3</v>
      </c>
      <c r="W96" s="41">
        <v>26.908460000000002</v>
      </c>
      <c r="X96" s="41"/>
      <c r="Y96" s="41"/>
      <c r="Z96" s="41"/>
      <c r="AA96" s="41"/>
      <c r="AB96" s="41"/>
      <c r="AC96" s="41">
        <v>77.605570550074845</v>
      </c>
      <c r="AD96" s="41">
        <v>179.68333333333365</v>
      </c>
      <c r="AE96" s="41"/>
      <c r="AF96" s="41"/>
      <c r="AG96" s="41"/>
      <c r="AH96" s="41"/>
      <c r="AI96" s="41">
        <v>8.86</v>
      </c>
      <c r="AJ96" s="41"/>
      <c r="AK96" s="41">
        <v>18.183333333333334</v>
      </c>
      <c r="AL96" s="41"/>
      <c r="AM96" s="41"/>
      <c r="AN96" s="41">
        <v>14.435185185185183</v>
      </c>
      <c r="AO96" s="41"/>
      <c r="AP96" s="41"/>
      <c r="AQ96" s="41"/>
      <c r="AR96" s="41">
        <v>16.041066666666669</v>
      </c>
      <c r="AS96" s="41">
        <v>21.880000000000003</v>
      </c>
      <c r="AT96" s="41">
        <v>11.67</v>
      </c>
      <c r="AU96" s="41"/>
      <c r="AV96" s="41"/>
      <c r="AW96" s="40">
        <v>0.15088137300000001</v>
      </c>
      <c r="AX96" s="41">
        <f t="shared" si="4"/>
        <v>15.088137300000001</v>
      </c>
      <c r="AY96" s="41"/>
      <c r="AZ96" s="41">
        <f t="shared" si="6"/>
        <v>10.9116</v>
      </c>
      <c r="BA96" s="41">
        <v>103.44311306366315</v>
      </c>
      <c r="BB96" s="41">
        <v>0.9</v>
      </c>
      <c r="BC96" s="41"/>
      <c r="BD96" s="41"/>
      <c r="BE96" s="41"/>
      <c r="BF96" s="41">
        <v>0.10050000000000001</v>
      </c>
      <c r="BG96" s="41">
        <f t="shared" si="5"/>
        <v>-1.45</v>
      </c>
      <c r="BH96" s="41">
        <v>16.66555555555556</v>
      </c>
      <c r="BI96" s="41">
        <v>14.659999999999998</v>
      </c>
      <c r="BJ96" s="41">
        <v>148.99597942122767</v>
      </c>
      <c r="BK96" s="41">
        <v>148.94347636879826</v>
      </c>
      <c r="BL96" s="41"/>
      <c r="BM96" s="41">
        <v>24.96</v>
      </c>
      <c r="BN96" s="41">
        <v>13.016666666666666</v>
      </c>
    </row>
    <row r="97" spans="2:66" x14ac:dyDescent="0.25">
      <c r="B97" s="41">
        <v>17.520666666666667</v>
      </c>
      <c r="C97" s="41">
        <v>22.598000000000003</v>
      </c>
      <c r="D97" s="41">
        <v>12.127999999999998</v>
      </c>
      <c r="E97" s="41">
        <v>9.2466666666666661</v>
      </c>
      <c r="F97" s="41">
        <v>14.586666666666668</v>
      </c>
      <c r="G97" s="41">
        <v>10.536666666666667</v>
      </c>
      <c r="H97" s="41">
        <v>99.147201591829344</v>
      </c>
      <c r="I97" s="41">
        <v>-31.886666666666663</v>
      </c>
      <c r="J97" s="41"/>
      <c r="K97" s="41"/>
      <c r="L97" s="41"/>
      <c r="M97" s="41"/>
      <c r="N97" s="41">
        <v>13.89692488888889</v>
      </c>
      <c r="O97" s="41"/>
      <c r="P97" s="41"/>
      <c r="Q97" s="41"/>
      <c r="R97" s="41"/>
      <c r="S97" s="41"/>
      <c r="T97" s="41">
        <v>90.689313412550959</v>
      </c>
      <c r="U97" s="42"/>
      <c r="V97" s="41">
        <v>3</v>
      </c>
      <c r="W97" s="41">
        <v>26.462559999999996</v>
      </c>
      <c r="X97" s="41"/>
      <c r="Y97" s="41"/>
      <c r="Z97" s="41"/>
      <c r="AA97" s="41"/>
      <c r="AB97" s="41"/>
      <c r="AC97" s="41">
        <v>77.647201591829344</v>
      </c>
      <c r="AD97" s="41">
        <v>179.58733333333311</v>
      </c>
      <c r="AE97" s="41"/>
      <c r="AF97" s="41"/>
      <c r="AG97" s="41"/>
      <c r="AH97" s="41"/>
      <c r="AI97" s="41">
        <v>9.1199999999999992</v>
      </c>
      <c r="AJ97" s="41"/>
      <c r="AK97" s="41">
        <v>18.183333333333334</v>
      </c>
      <c r="AL97" s="41"/>
      <c r="AM97" s="41"/>
      <c r="AN97" s="41">
        <v>14.357777777777777</v>
      </c>
      <c r="AO97" s="41"/>
      <c r="AP97" s="41"/>
      <c r="AQ97" s="41"/>
      <c r="AR97" s="41">
        <v>16.040666666666667</v>
      </c>
      <c r="AS97" s="41">
        <v>21.877999999999997</v>
      </c>
      <c r="AT97" s="41">
        <v>11.67</v>
      </c>
      <c r="AU97" s="41"/>
      <c r="AV97" s="41"/>
      <c r="AW97" s="40">
        <v>0.15089117299999999</v>
      </c>
      <c r="AX97" s="41">
        <f t="shared" si="4"/>
        <v>15.089117299999998</v>
      </c>
      <c r="AY97" s="41"/>
      <c r="AZ97" s="41">
        <f t="shared" si="6"/>
        <v>10.915199999999999</v>
      </c>
      <c r="BA97" s="41">
        <v>103.46384001081597</v>
      </c>
      <c r="BB97" s="41">
        <v>0.9</v>
      </c>
      <c r="BC97" s="41"/>
      <c r="BD97" s="41"/>
      <c r="BE97" s="41"/>
      <c r="BF97" s="41">
        <v>0.10050000000000001</v>
      </c>
      <c r="BG97" s="41">
        <f t="shared" si="5"/>
        <v>-1.45</v>
      </c>
      <c r="BH97" s="41">
        <v>16.624444444444446</v>
      </c>
      <c r="BI97" s="41">
        <v>14.573333333333332</v>
      </c>
      <c r="BJ97" s="41">
        <v>149.52440592796162</v>
      </c>
      <c r="BK97" s="41">
        <v>149.60933007744953</v>
      </c>
      <c r="BL97" s="41"/>
      <c r="BM97" s="41">
        <v>24.990000000000002</v>
      </c>
      <c r="BN97" s="41">
        <v>13.033333333333333</v>
      </c>
    </row>
    <row r="98" spans="2:66" x14ac:dyDescent="0.25">
      <c r="B98" s="41">
        <v>17.440000000000001</v>
      </c>
      <c r="C98" s="41">
        <v>22.594000000000001</v>
      </c>
      <c r="D98" s="41">
        <v>12.132000000000001</v>
      </c>
      <c r="E98" s="41">
        <v>9.1399999999999988</v>
      </c>
      <c r="F98" s="41">
        <v>14.586666666666668</v>
      </c>
      <c r="G98" s="41">
        <v>10.526666666666667</v>
      </c>
      <c r="H98" s="41">
        <v>99.226648729120299</v>
      </c>
      <c r="I98" s="41">
        <v>-31.976666666666631</v>
      </c>
      <c r="J98" s="41"/>
      <c r="K98" s="41"/>
      <c r="L98" s="41"/>
      <c r="M98" s="41"/>
      <c r="N98" s="41">
        <v>13.83753822222222</v>
      </c>
      <c r="O98" s="41"/>
      <c r="P98" s="41"/>
      <c r="Q98" s="41"/>
      <c r="R98" s="41"/>
      <c r="S98" s="41"/>
      <c r="T98" s="41">
        <v>90.701164318555229</v>
      </c>
      <c r="U98" s="42"/>
      <c r="V98" s="41">
        <v>3</v>
      </c>
      <c r="W98" s="41">
        <v>26.324619999999999</v>
      </c>
      <c r="X98" s="41"/>
      <c r="Y98" s="41"/>
      <c r="Z98" s="41"/>
      <c r="AA98" s="41"/>
      <c r="AB98" s="41"/>
      <c r="AC98" s="41">
        <v>77.726648729120299</v>
      </c>
      <c r="AD98" s="41">
        <v>179.47733333333326</v>
      </c>
      <c r="AE98" s="41"/>
      <c r="AF98" s="41"/>
      <c r="AG98" s="41"/>
      <c r="AH98" s="41"/>
      <c r="AI98" s="41">
        <v>8.8633333333333333</v>
      </c>
      <c r="AJ98" s="41"/>
      <c r="AK98" s="41">
        <v>18.089999999999996</v>
      </c>
      <c r="AL98" s="41"/>
      <c r="AM98" s="41"/>
      <c r="AN98" s="41">
        <v>14.129999999999999</v>
      </c>
      <c r="AO98" s="41"/>
      <c r="AP98" s="41"/>
      <c r="AQ98" s="41"/>
      <c r="AR98" s="41">
        <v>16.033733333333334</v>
      </c>
      <c r="AS98" s="41">
        <v>21.867999999999999</v>
      </c>
      <c r="AT98" s="41">
        <v>11.7</v>
      </c>
      <c r="AU98" s="41"/>
      <c r="AV98" s="41"/>
      <c r="AW98" s="40">
        <v>0.15102932899999999</v>
      </c>
      <c r="AX98" s="41">
        <f t="shared" si="4"/>
        <v>15.102932899999999</v>
      </c>
      <c r="AY98" s="41"/>
      <c r="AZ98" s="41">
        <f t="shared" si="6"/>
        <v>10.918800000000001</v>
      </c>
      <c r="BA98" s="41">
        <v>103.42991531333735</v>
      </c>
      <c r="BB98" s="41">
        <v>0.9</v>
      </c>
      <c r="BC98" s="41"/>
      <c r="BD98" s="41"/>
      <c r="BE98" s="41"/>
      <c r="BF98" s="41">
        <v>0.10050000000000001</v>
      </c>
      <c r="BG98" s="41">
        <f t="shared" si="5"/>
        <v>-1.45</v>
      </c>
      <c r="BH98" s="41">
        <v>16.527777777777779</v>
      </c>
      <c r="BI98" s="41">
        <v>14.568888888888887</v>
      </c>
      <c r="BJ98" s="41">
        <v>150.31594318891851</v>
      </c>
      <c r="BK98" s="41">
        <v>150.17500906244251</v>
      </c>
      <c r="BL98" s="41"/>
      <c r="BM98" s="41">
        <v>24.976666666666667</v>
      </c>
      <c r="BN98" s="41">
        <v>13.026666666666664</v>
      </c>
    </row>
    <row r="99" spans="2:66" x14ac:dyDescent="0.25">
      <c r="B99" s="41">
        <v>17.447333333333333</v>
      </c>
      <c r="C99" s="41">
        <v>22.598000000000003</v>
      </c>
      <c r="D99" s="41">
        <v>12.135999999999999</v>
      </c>
      <c r="E99" s="41">
        <v>9.0499999999999989</v>
      </c>
      <c r="F99" s="41">
        <v>14.596666666666666</v>
      </c>
      <c r="G99" s="41">
        <v>10.52</v>
      </c>
      <c r="H99" s="41">
        <v>99.354264314574621</v>
      </c>
      <c r="I99" s="41">
        <v>-31.846666666666756</v>
      </c>
      <c r="J99" s="41"/>
      <c r="K99" s="41"/>
      <c r="L99" s="41"/>
      <c r="M99" s="41"/>
      <c r="N99" s="41">
        <v>13.781339111111111</v>
      </c>
      <c r="O99" s="41"/>
      <c r="P99" s="41"/>
      <c r="Q99" s="41"/>
      <c r="R99" s="41"/>
      <c r="S99" s="41"/>
      <c r="T99" s="41">
        <v>90.684424684959055</v>
      </c>
      <c r="U99" s="42"/>
      <c r="V99" s="41">
        <v>3</v>
      </c>
      <c r="W99" s="41">
        <v>26.335340000000002</v>
      </c>
      <c r="X99" s="41"/>
      <c r="Y99" s="41"/>
      <c r="Z99" s="41"/>
      <c r="AA99" s="41"/>
      <c r="AB99" s="41"/>
      <c r="AC99" s="41">
        <v>77.854264314574621</v>
      </c>
      <c r="AD99" s="41">
        <v>178.65733333333412</v>
      </c>
      <c r="AE99" s="41"/>
      <c r="AF99" s="41"/>
      <c r="AG99" s="41"/>
      <c r="AH99" s="41"/>
      <c r="AI99" s="41">
        <v>8.8500000000000014</v>
      </c>
      <c r="AJ99" s="41"/>
      <c r="AK99" s="41">
        <v>18.073333333333334</v>
      </c>
      <c r="AL99" s="41"/>
      <c r="AM99" s="41"/>
      <c r="AN99" s="41">
        <v>13.952962962962959</v>
      </c>
      <c r="AO99" s="41"/>
      <c r="AP99" s="41"/>
      <c r="AQ99" s="41"/>
      <c r="AR99" s="41">
        <v>16.036533333333335</v>
      </c>
      <c r="AS99" s="41">
        <v>21.871999999999996</v>
      </c>
      <c r="AT99" s="41">
        <v>11.67</v>
      </c>
      <c r="AU99" s="41"/>
      <c r="AV99" s="41"/>
      <c r="AW99" s="40">
        <v>0.151221996</v>
      </c>
      <c r="AX99" s="41">
        <f t="shared" si="4"/>
        <v>15.1221996</v>
      </c>
      <c r="AY99" s="41"/>
      <c r="AZ99" s="41">
        <f t="shared" si="6"/>
        <v>10.9224</v>
      </c>
      <c r="BA99" s="41">
        <v>103.42418339415923</v>
      </c>
      <c r="BB99" s="41">
        <v>0.9</v>
      </c>
      <c r="BC99" s="41"/>
      <c r="BD99" s="41"/>
      <c r="BE99" s="41"/>
      <c r="BF99" s="41">
        <v>0.10050000000000001</v>
      </c>
      <c r="BG99" s="41">
        <f t="shared" si="5"/>
        <v>-1.45</v>
      </c>
      <c r="BH99" s="41">
        <v>16.780000000000005</v>
      </c>
      <c r="BI99" s="41">
        <v>14.527777777777775</v>
      </c>
      <c r="BJ99" s="41">
        <v>150.69218186023437</v>
      </c>
      <c r="BK99" s="41">
        <v>150.74805152586629</v>
      </c>
      <c r="BL99" s="41"/>
      <c r="BM99" s="41">
        <v>25.040000000000003</v>
      </c>
      <c r="BN99" s="41">
        <v>13.059999999999999</v>
      </c>
    </row>
    <row r="100" spans="2:66" x14ac:dyDescent="0.25">
      <c r="B100" s="41">
        <v>17.558</v>
      </c>
      <c r="C100" s="41">
        <v>22.603999999999999</v>
      </c>
      <c r="D100" s="41">
        <v>12.139999999999999</v>
      </c>
      <c r="E100" s="41">
        <v>9.32</v>
      </c>
      <c r="F100" s="41">
        <v>14.600000000000001</v>
      </c>
      <c r="G100" s="41">
        <v>10.506666666666668</v>
      </c>
      <c r="H100" s="41">
        <v>99.323233555391042</v>
      </c>
      <c r="I100" s="41">
        <v>-31.720000000000059</v>
      </c>
      <c r="J100" s="41"/>
      <c r="K100" s="41"/>
      <c r="L100" s="41"/>
      <c r="M100" s="41"/>
      <c r="N100" s="41">
        <v>13.745011555555559</v>
      </c>
      <c r="O100" s="41"/>
      <c r="P100" s="41"/>
      <c r="Q100" s="41"/>
      <c r="R100" s="41"/>
      <c r="S100" s="41"/>
      <c r="T100" s="41">
        <v>90.76420536666248</v>
      </c>
      <c r="U100" s="42"/>
      <c r="V100" s="41">
        <v>3</v>
      </c>
      <c r="W100" s="41">
        <v>26.402080000000002</v>
      </c>
      <c r="X100" s="41"/>
      <c r="Y100" s="41"/>
      <c r="Z100" s="41"/>
      <c r="AA100" s="41"/>
      <c r="AB100" s="41"/>
      <c r="AC100" s="41">
        <v>77.823233555391042</v>
      </c>
      <c r="AD100" s="41">
        <v>178.34933333333413</v>
      </c>
      <c r="AE100" s="41"/>
      <c r="AF100" s="41"/>
      <c r="AG100" s="41"/>
      <c r="AH100" s="41"/>
      <c r="AI100" s="41">
        <v>8.423333333333332</v>
      </c>
      <c r="AJ100" s="41"/>
      <c r="AK100" s="41">
        <v>17.923333333333336</v>
      </c>
      <c r="AL100" s="41"/>
      <c r="AM100" s="41"/>
      <c r="AN100" s="41">
        <v>13.916296296296293</v>
      </c>
      <c r="AO100" s="41"/>
      <c r="AP100" s="41"/>
      <c r="AQ100" s="41"/>
      <c r="AR100" s="41">
        <v>16.02106666666667</v>
      </c>
      <c r="AS100" s="41">
        <v>21.880000000000003</v>
      </c>
      <c r="AT100" s="41">
        <v>11.68</v>
      </c>
      <c r="AU100" s="41"/>
      <c r="AV100" s="41"/>
      <c r="AW100" s="40">
        <v>0.151422902</v>
      </c>
      <c r="AX100" s="41">
        <f t="shared" si="4"/>
        <v>15.1422902</v>
      </c>
      <c r="AY100" s="41"/>
      <c r="AZ100" s="41">
        <f t="shared" si="6"/>
        <v>10.925999999999998</v>
      </c>
      <c r="BA100" s="41">
        <v>103.44793425369649</v>
      </c>
      <c r="BB100" s="41">
        <v>0.9</v>
      </c>
      <c r="BC100" s="41"/>
      <c r="BD100" s="41"/>
      <c r="BE100" s="41"/>
      <c r="BF100" s="41">
        <v>0.10050000000000001</v>
      </c>
      <c r="BG100" s="41">
        <f t="shared" si="5"/>
        <v>-1.45</v>
      </c>
      <c r="BH100" s="41">
        <v>16.80222222222222</v>
      </c>
      <c r="BI100" s="41">
        <v>14.60888888888889</v>
      </c>
      <c r="BJ100" s="41">
        <v>151.24211270194709</v>
      </c>
      <c r="BK100" s="41">
        <v>151.2434183930084</v>
      </c>
      <c r="BL100" s="41"/>
      <c r="BM100" s="41">
        <v>25.073333333333338</v>
      </c>
      <c r="BN100" s="41">
        <v>13.076666666666666</v>
      </c>
    </row>
    <row r="101" spans="2:66" x14ac:dyDescent="0.25">
      <c r="B101" s="41">
        <v>17.652666666666665</v>
      </c>
      <c r="C101" s="41">
        <v>22.612000000000005</v>
      </c>
      <c r="D101" s="41">
        <v>12.146000000000001</v>
      </c>
      <c r="E101" s="41">
        <v>9.7499999999999982</v>
      </c>
      <c r="F101" s="41">
        <v>14.600000000000001</v>
      </c>
      <c r="G101" s="41">
        <v>10.483333333333334</v>
      </c>
      <c r="H101" s="41">
        <v>99.103681813084179</v>
      </c>
      <c r="I101" s="41">
        <v>-31.326666666666725</v>
      </c>
      <c r="J101" s="41"/>
      <c r="K101" s="41"/>
      <c r="L101" s="41"/>
      <c r="M101" s="41"/>
      <c r="N101" s="41">
        <v>13.738102666666668</v>
      </c>
      <c r="O101" s="41"/>
      <c r="P101" s="41"/>
      <c r="Q101" s="41"/>
      <c r="R101" s="41"/>
      <c r="S101" s="41"/>
      <c r="T101" s="41">
        <v>90.827242199532364</v>
      </c>
      <c r="U101" s="42"/>
      <c r="V101" s="41">
        <v>3</v>
      </c>
      <c r="W101" s="41">
        <v>26.293600000000001</v>
      </c>
      <c r="X101" s="41"/>
      <c r="Y101" s="41"/>
      <c r="Z101" s="41"/>
      <c r="AA101" s="41"/>
      <c r="AB101" s="41"/>
      <c r="AC101" s="41">
        <v>77.603681813084179</v>
      </c>
      <c r="AD101" s="41">
        <v>177.71533333333255</v>
      </c>
      <c r="AE101" s="41"/>
      <c r="AF101" s="41"/>
      <c r="AG101" s="41"/>
      <c r="AH101" s="41"/>
      <c r="AI101" s="41">
        <v>8.67</v>
      </c>
      <c r="AJ101" s="41"/>
      <c r="AK101" s="41">
        <v>17.936666666666667</v>
      </c>
      <c r="AL101" s="41"/>
      <c r="AM101" s="41"/>
      <c r="AN101" s="41">
        <v>14.117407407407406</v>
      </c>
      <c r="AO101" s="41"/>
      <c r="AP101" s="41"/>
      <c r="AQ101" s="41"/>
      <c r="AR101" s="41">
        <v>15.990666666666668</v>
      </c>
      <c r="AS101" s="41">
        <v>21.852</v>
      </c>
      <c r="AT101" s="41">
        <v>11.68</v>
      </c>
      <c r="AU101" s="41"/>
      <c r="AV101" s="41"/>
      <c r="AW101" s="40">
        <v>0.15147228900000001</v>
      </c>
      <c r="AX101" s="41">
        <f t="shared" si="4"/>
        <v>15.147228900000002</v>
      </c>
      <c r="AY101" s="41"/>
      <c r="AZ101" s="41">
        <f t="shared" si="6"/>
        <v>10.931400000000002</v>
      </c>
      <c r="BA101" s="41">
        <v>103.47085320197208</v>
      </c>
      <c r="BB101" s="41">
        <v>0.9</v>
      </c>
      <c r="BC101" s="41"/>
      <c r="BD101" s="41"/>
      <c r="BE101" s="41"/>
      <c r="BF101" s="41">
        <v>0.10050000000000001</v>
      </c>
      <c r="BG101" s="41">
        <f t="shared" si="5"/>
        <v>-1.45</v>
      </c>
      <c r="BH101" s="41">
        <v>16.951111111111114</v>
      </c>
      <c r="BI101" s="41">
        <v>14.662222222222224</v>
      </c>
      <c r="BJ101" s="41">
        <v>151.8026135196769</v>
      </c>
      <c r="BK101" s="41">
        <v>151.94695124830417</v>
      </c>
      <c r="BL101" s="41"/>
      <c r="BM101" s="41">
        <v>25.106666666666666</v>
      </c>
      <c r="BN101" s="41">
        <v>13.096666666666668</v>
      </c>
    </row>
    <row r="102" spans="2:66" x14ac:dyDescent="0.25">
      <c r="B102" s="41">
        <v>17.548666666666669</v>
      </c>
      <c r="C102" s="41">
        <v>22.596</v>
      </c>
      <c r="D102" s="41">
        <v>12.148</v>
      </c>
      <c r="E102" s="41">
        <v>9.32</v>
      </c>
      <c r="F102" s="41">
        <v>14.583333333333334</v>
      </c>
      <c r="G102" s="41">
        <v>10.493333333333332</v>
      </c>
      <c r="H102" s="41">
        <v>99.09711585964412</v>
      </c>
      <c r="I102" s="41">
        <v>-31.073333333333331</v>
      </c>
      <c r="J102" s="41"/>
      <c r="K102" s="41"/>
      <c r="L102" s="41"/>
      <c r="M102" s="41"/>
      <c r="N102" s="41">
        <v>13.758469333333338</v>
      </c>
      <c r="O102" s="41"/>
      <c r="P102" s="41"/>
      <c r="Q102" s="41"/>
      <c r="R102" s="41"/>
      <c r="S102" s="41"/>
      <c r="T102" s="41">
        <v>90.903454515535884</v>
      </c>
      <c r="U102" s="42"/>
      <c r="V102" s="41">
        <v>3</v>
      </c>
      <c r="W102" s="41">
        <v>26.839299999999998</v>
      </c>
      <c r="X102" s="41"/>
      <c r="Y102" s="41"/>
      <c r="Z102" s="41"/>
      <c r="AA102" s="41"/>
      <c r="AB102" s="41"/>
      <c r="AC102" s="41">
        <v>77.59711585964412</v>
      </c>
      <c r="AD102" s="41">
        <v>176.99733333333302</v>
      </c>
      <c r="AE102" s="41"/>
      <c r="AF102" s="41"/>
      <c r="AG102" s="41"/>
      <c r="AH102" s="41"/>
      <c r="AI102" s="41">
        <v>8.6666666666666679</v>
      </c>
      <c r="AJ102" s="41"/>
      <c r="AK102" s="41">
        <v>18.02</v>
      </c>
      <c r="AL102" s="41"/>
      <c r="AM102" s="41"/>
      <c r="AN102" s="41">
        <v>14.276296296296294</v>
      </c>
      <c r="AO102" s="41"/>
      <c r="AP102" s="41"/>
      <c r="AQ102" s="41"/>
      <c r="AR102" s="41">
        <v>15.926666666666669</v>
      </c>
      <c r="AS102" s="41">
        <v>21.841999999999999</v>
      </c>
      <c r="AT102" s="41">
        <v>11.69</v>
      </c>
      <c r="AU102" s="41"/>
      <c r="AV102" s="41"/>
      <c r="AW102" s="40">
        <v>0.151357782</v>
      </c>
      <c r="AX102" s="41">
        <f t="shared" si="4"/>
        <v>15.135778199999999</v>
      </c>
      <c r="AY102" s="41"/>
      <c r="AZ102" s="41">
        <f t="shared" si="6"/>
        <v>10.933199999999999</v>
      </c>
      <c r="BA102" s="41">
        <v>103.47700292031695</v>
      </c>
      <c r="BB102" s="41">
        <v>0.9</v>
      </c>
      <c r="BC102" s="41"/>
      <c r="BD102" s="41"/>
      <c r="BE102" s="41"/>
      <c r="BF102" s="41">
        <v>0.10050000000000001</v>
      </c>
      <c r="BG102" s="41">
        <f t="shared" si="5"/>
        <v>-1.45</v>
      </c>
      <c r="BH102" s="41">
        <v>16.668888888888887</v>
      </c>
      <c r="BI102" s="41">
        <v>14.674444444444445</v>
      </c>
      <c r="BJ102" s="41">
        <v>152.8046313233408</v>
      </c>
      <c r="BK102" s="41">
        <v>152.7228717795044</v>
      </c>
      <c r="BL102" s="41"/>
      <c r="BM102" s="41">
        <v>25.026666666666671</v>
      </c>
      <c r="BN102" s="41">
        <v>13.076666666666666</v>
      </c>
    </row>
    <row r="103" spans="2:66" x14ac:dyDescent="0.25">
      <c r="B103" s="41">
        <v>17.325333333333333</v>
      </c>
      <c r="C103" s="41">
        <v>22.581999999999997</v>
      </c>
      <c r="D103" s="41">
        <v>12.151999999999999</v>
      </c>
      <c r="E103" s="41">
        <v>9.0666666666666664</v>
      </c>
      <c r="F103" s="41">
        <v>14.583333333333334</v>
      </c>
      <c r="G103" s="41">
        <v>10.516666666666667</v>
      </c>
      <c r="H103" s="41">
        <v>99.178704705588942</v>
      </c>
      <c r="I103" s="41">
        <v>-30.766666666666698</v>
      </c>
      <c r="J103" s="41"/>
      <c r="K103" s="41"/>
      <c r="L103" s="41"/>
      <c r="M103" s="41"/>
      <c r="N103" s="41">
        <v>13.785675555555557</v>
      </c>
      <c r="O103" s="41"/>
      <c r="P103" s="41"/>
      <c r="Q103" s="41"/>
      <c r="R103" s="41"/>
      <c r="S103" s="41"/>
      <c r="T103" s="41">
        <v>90.882352354481867</v>
      </c>
      <c r="U103" s="42"/>
      <c r="V103" s="41">
        <v>3</v>
      </c>
      <c r="W103" s="41">
        <v>26.740079999999999</v>
      </c>
      <c r="X103" s="41"/>
      <c r="Y103" s="41"/>
      <c r="Z103" s="41"/>
      <c r="AA103" s="41"/>
      <c r="AB103" s="41"/>
      <c r="AC103" s="41">
        <v>77.678704705588942</v>
      </c>
      <c r="AD103" s="41">
        <v>176.08933333333354</v>
      </c>
      <c r="AE103" s="41"/>
      <c r="AF103" s="41"/>
      <c r="AG103" s="41"/>
      <c r="AH103" s="41"/>
      <c r="AI103" s="41">
        <v>9.24</v>
      </c>
      <c r="AJ103" s="41"/>
      <c r="AK103" s="41">
        <v>18.136666666666667</v>
      </c>
      <c r="AL103" s="41"/>
      <c r="AM103" s="41"/>
      <c r="AN103" s="41">
        <v>14.33074074074074</v>
      </c>
      <c r="AO103" s="41"/>
      <c r="AP103" s="41"/>
      <c r="AQ103" s="41"/>
      <c r="AR103" s="41">
        <v>15.862666666666668</v>
      </c>
      <c r="AS103" s="41">
        <v>21.821999999999999</v>
      </c>
      <c r="AT103" s="41">
        <v>11.68</v>
      </c>
      <c r="AU103" s="41"/>
      <c r="AV103" s="41"/>
      <c r="AW103" s="40">
        <v>0.15106560399999999</v>
      </c>
      <c r="AX103" s="41">
        <f t="shared" si="4"/>
        <v>15.106560399999999</v>
      </c>
      <c r="AY103" s="41"/>
      <c r="AZ103" s="41">
        <f t="shared" si="6"/>
        <v>10.9368</v>
      </c>
      <c r="BA103" s="41">
        <v>103.4899895334697</v>
      </c>
      <c r="BB103" s="41">
        <v>0.9</v>
      </c>
      <c r="BC103" s="41"/>
      <c r="BD103" s="41"/>
      <c r="BE103" s="41"/>
      <c r="BF103" s="41">
        <v>0.10050000000000001</v>
      </c>
      <c r="BG103" s="41">
        <f t="shared" si="5"/>
        <v>-1.45</v>
      </c>
      <c r="BH103" s="41">
        <v>16.716666666666665</v>
      </c>
      <c r="BI103" s="41">
        <v>14.654444444444447</v>
      </c>
      <c r="BJ103" s="41">
        <v>153.57039782172421</v>
      </c>
      <c r="BK103" s="41">
        <v>153.63401274379922</v>
      </c>
      <c r="BL103" s="41"/>
      <c r="BM103" s="41">
        <v>24.986666666666668</v>
      </c>
      <c r="BN103" s="41">
        <v>13.076666666666666</v>
      </c>
    </row>
    <row r="104" spans="2:66" x14ac:dyDescent="0.25">
      <c r="B104" s="41">
        <v>17.140666666666664</v>
      </c>
      <c r="C104" s="41">
        <v>22.564</v>
      </c>
      <c r="D104" s="41">
        <v>12.157999999999999</v>
      </c>
      <c r="E104" s="41">
        <v>8.99</v>
      </c>
      <c r="F104" s="41">
        <v>14.59</v>
      </c>
      <c r="G104" s="41">
        <v>10.526666666666666</v>
      </c>
      <c r="H104" s="41">
        <v>99.302421679540458</v>
      </c>
      <c r="I104" s="41">
        <v>-30.679999999999996</v>
      </c>
      <c r="J104" s="41"/>
      <c r="K104" s="41"/>
      <c r="L104" s="41"/>
      <c r="M104" s="41"/>
      <c r="N104" s="41">
        <v>13.813416888888892</v>
      </c>
      <c r="O104" s="41"/>
      <c r="P104" s="41"/>
      <c r="Q104" s="41"/>
      <c r="R104" s="41"/>
      <c r="S104" s="41"/>
      <c r="T104" s="41">
        <v>90.83459303385996</v>
      </c>
      <c r="U104" s="42"/>
      <c r="V104" s="41">
        <v>3</v>
      </c>
      <c r="W104" s="41">
        <v>26.830119999999997</v>
      </c>
      <c r="X104" s="41"/>
      <c r="Y104" s="41"/>
      <c r="Z104" s="41"/>
      <c r="AA104" s="41"/>
      <c r="AB104" s="41"/>
      <c r="AC104" s="41">
        <v>77.802421679540458</v>
      </c>
      <c r="AD104" s="41">
        <v>175.70533333333361</v>
      </c>
      <c r="AE104" s="41"/>
      <c r="AF104" s="41"/>
      <c r="AG104" s="41"/>
      <c r="AH104" s="41"/>
      <c r="AI104" s="41">
        <v>9.0499999999999989</v>
      </c>
      <c r="AJ104" s="41"/>
      <c r="AK104" s="41">
        <v>18.266666666666666</v>
      </c>
      <c r="AL104" s="41"/>
      <c r="AM104" s="41"/>
      <c r="AN104" s="41">
        <v>14.159629629629631</v>
      </c>
      <c r="AO104" s="41"/>
      <c r="AP104" s="41"/>
      <c r="AQ104" s="41"/>
      <c r="AR104" s="41">
        <v>15.794133333333335</v>
      </c>
      <c r="AS104" s="41">
        <v>21.788</v>
      </c>
      <c r="AT104" s="41">
        <v>11.7</v>
      </c>
      <c r="AU104" s="41"/>
      <c r="AV104" s="41"/>
      <c r="AW104" s="40">
        <v>0.15067819599999999</v>
      </c>
      <c r="AX104" s="41">
        <f t="shared" si="4"/>
        <v>15.067819599999998</v>
      </c>
      <c r="AY104" s="41"/>
      <c r="AZ104" s="41">
        <f t="shared" si="6"/>
        <v>10.9422</v>
      </c>
      <c r="BA104" s="41">
        <v>103.54186798719599</v>
      </c>
      <c r="BB104" s="41">
        <v>0.9</v>
      </c>
      <c r="BC104" s="41"/>
      <c r="BD104" s="41"/>
      <c r="BE104" s="41"/>
      <c r="BF104" s="41">
        <v>0.10050000000000001</v>
      </c>
      <c r="BG104" s="41">
        <f t="shared" si="5"/>
        <v>-1.45</v>
      </c>
      <c r="BH104" s="41">
        <v>16.675555555555555</v>
      </c>
      <c r="BI104" s="41">
        <v>14.477777777777778</v>
      </c>
      <c r="BJ104" s="41">
        <v>154.53525507318315</v>
      </c>
      <c r="BK104" s="41">
        <v>154.46066406408897</v>
      </c>
      <c r="BL104" s="41"/>
      <c r="BM104" s="41">
        <v>24.916666666666668</v>
      </c>
      <c r="BN104" s="41">
        <v>13.059999999999999</v>
      </c>
    </row>
    <row r="105" spans="2:66" x14ac:dyDescent="0.25">
      <c r="B105" s="41">
        <v>17.061333333333334</v>
      </c>
      <c r="C105" s="41">
        <v>22.547999999999995</v>
      </c>
      <c r="D105" s="41">
        <v>12.16</v>
      </c>
      <c r="E105" s="41">
        <v>9.1733333333333338</v>
      </c>
      <c r="F105" s="41">
        <v>14.600000000000001</v>
      </c>
      <c r="G105" s="41">
        <v>10.499999999999998</v>
      </c>
      <c r="H105" s="41">
        <v>99.296666625301867</v>
      </c>
      <c r="I105" s="41">
        <v>-30.660000000000043</v>
      </c>
      <c r="J105" s="41"/>
      <c r="K105" s="41"/>
      <c r="L105" s="41"/>
      <c r="M105" s="41"/>
      <c r="N105" s="41">
        <v>13.829487555555559</v>
      </c>
      <c r="O105" s="41"/>
      <c r="P105" s="41"/>
      <c r="Q105" s="41"/>
      <c r="R105" s="41"/>
      <c r="S105" s="41"/>
      <c r="T105" s="41">
        <v>90.761716834862369</v>
      </c>
      <c r="U105" s="42"/>
      <c r="V105" s="41">
        <v>3</v>
      </c>
      <c r="W105" s="41">
        <v>26.96228</v>
      </c>
      <c r="X105" s="41"/>
      <c r="Y105" s="41"/>
      <c r="Z105" s="41"/>
      <c r="AA105" s="41"/>
      <c r="AB105" s="41"/>
      <c r="AC105" s="41">
        <v>77.796666625301867</v>
      </c>
      <c r="AD105" s="41">
        <v>174.67533333333395</v>
      </c>
      <c r="AE105" s="41"/>
      <c r="AF105" s="41"/>
      <c r="AG105" s="41"/>
      <c r="AH105" s="41"/>
      <c r="AI105" s="41">
        <v>9.2433333333333323</v>
      </c>
      <c r="AJ105" s="41"/>
      <c r="AK105" s="41">
        <v>18.200000000000003</v>
      </c>
      <c r="AL105" s="41"/>
      <c r="AM105" s="41"/>
      <c r="AN105" s="41">
        <v>13.980370370370373</v>
      </c>
      <c r="AO105" s="41"/>
      <c r="AP105" s="41"/>
      <c r="AQ105" s="41"/>
      <c r="AR105" s="41">
        <v>15.756933333333331</v>
      </c>
      <c r="AS105" s="41">
        <v>21.753999999999998</v>
      </c>
      <c r="AT105" s="41">
        <v>11.69</v>
      </c>
      <c r="AU105" s="41"/>
      <c r="AV105" s="41"/>
      <c r="AW105" s="40">
        <v>0.15023887999999999</v>
      </c>
      <c r="AX105" s="41">
        <f t="shared" si="4"/>
        <v>15.023887999999999</v>
      </c>
      <c r="AY105" s="41"/>
      <c r="AZ105" s="41">
        <f t="shared" si="6"/>
        <v>10.944000000000001</v>
      </c>
      <c r="BA105" s="41">
        <v>103.60584778256569</v>
      </c>
      <c r="BB105" s="41">
        <v>0.9</v>
      </c>
      <c r="BC105" s="41"/>
      <c r="BD105" s="41"/>
      <c r="BE105" s="41"/>
      <c r="BF105" s="41">
        <v>0.10050000000000001</v>
      </c>
      <c r="BG105" s="41">
        <f t="shared" si="5"/>
        <v>-1.45</v>
      </c>
      <c r="BH105" s="41">
        <v>16.975555555555555</v>
      </c>
      <c r="BI105" s="41">
        <v>14.406666666666668</v>
      </c>
      <c r="BJ105" s="41">
        <v>155.28379992822775</v>
      </c>
      <c r="BK105" s="41">
        <v>155.29584832858421</v>
      </c>
      <c r="BL105" s="41"/>
      <c r="BM105" s="41">
        <v>24.923333333333332</v>
      </c>
      <c r="BN105" s="41">
        <v>13.063333333333333</v>
      </c>
    </row>
    <row r="106" spans="2:66" x14ac:dyDescent="0.25">
      <c r="B106" s="41">
        <v>17.048000000000002</v>
      </c>
      <c r="C106" s="41">
        <v>22.536000000000005</v>
      </c>
      <c r="D106" s="41">
        <v>12.167999999999997</v>
      </c>
      <c r="E106" s="41">
        <v>9.43</v>
      </c>
      <c r="F106" s="41">
        <v>14.596666666666669</v>
      </c>
      <c r="G106" s="41">
        <v>10.5</v>
      </c>
      <c r="H106" s="41">
        <v>99.1803824398215</v>
      </c>
      <c r="I106" s="41">
        <v>-30.886666666666684</v>
      </c>
      <c r="J106" s="41"/>
      <c r="K106" s="41"/>
      <c r="L106" s="41"/>
      <c r="M106" s="41"/>
      <c r="N106" s="41">
        <v>13.84539866666667</v>
      </c>
      <c r="O106" s="41"/>
      <c r="P106" s="41"/>
      <c r="Q106" s="41"/>
      <c r="R106" s="41"/>
      <c r="S106" s="41"/>
      <c r="T106" s="41">
        <v>90.815023331957264</v>
      </c>
      <c r="U106" s="42"/>
      <c r="V106" s="41">
        <v>3</v>
      </c>
      <c r="W106" s="41">
        <v>26.680300000000003</v>
      </c>
      <c r="X106" s="41"/>
      <c r="Y106" s="41"/>
      <c r="Z106" s="41"/>
      <c r="AA106" s="41"/>
      <c r="AB106" s="41"/>
      <c r="AC106" s="41">
        <v>77.6803824398215</v>
      </c>
      <c r="AD106" s="41">
        <v>173.73933333333369</v>
      </c>
      <c r="AE106" s="41"/>
      <c r="AF106" s="41"/>
      <c r="AG106" s="41"/>
      <c r="AH106" s="41"/>
      <c r="AI106" s="41">
        <v>9.0466666666666651</v>
      </c>
      <c r="AJ106" s="41"/>
      <c r="AK106" s="41">
        <v>18.153333333333332</v>
      </c>
      <c r="AL106" s="41"/>
      <c r="AM106" s="41"/>
      <c r="AN106" s="41">
        <v>13.816296296296299</v>
      </c>
      <c r="AO106" s="41"/>
      <c r="AP106" s="41"/>
      <c r="AQ106" s="41"/>
      <c r="AR106" s="41">
        <v>15.730133333333333</v>
      </c>
      <c r="AS106" s="41">
        <v>21.735999999999994</v>
      </c>
      <c r="AT106" s="41">
        <v>11.649999999999999</v>
      </c>
      <c r="AU106" s="41"/>
      <c r="AV106" s="41"/>
      <c r="AW106" s="40">
        <v>0.14986340000000001</v>
      </c>
      <c r="AX106" s="41">
        <f t="shared" si="4"/>
        <v>14.98634</v>
      </c>
      <c r="AY106" s="41"/>
      <c r="AZ106" s="41">
        <f t="shared" si="6"/>
        <v>10.951199999999998</v>
      </c>
      <c r="BA106" s="41">
        <v>103.66806734108721</v>
      </c>
      <c r="BB106" s="41">
        <v>0.9</v>
      </c>
      <c r="BC106" s="41"/>
      <c r="BD106" s="41"/>
      <c r="BE106" s="41"/>
      <c r="BF106" s="41">
        <v>0.10050000000000001</v>
      </c>
      <c r="BG106" s="41">
        <f t="shared" si="5"/>
        <v>-1.45</v>
      </c>
      <c r="BH106" s="41">
        <v>16.895555555555553</v>
      </c>
      <c r="BI106" s="41">
        <v>14.227777777777776</v>
      </c>
      <c r="BJ106" s="41">
        <v>156.07425066290995</v>
      </c>
      <c r="BK106" s="41">
        <v>156.06079575414745</v>
      </c>
      <c r="BL106" s="41"/>
      <c r="BM106" s="41">
        <v>24.926666666666666</v>
      </c>
      <c r="BN106" s="41">
        <v>13.066666666666668</v>
      </c>
    </row>
    <row r="107" spans="2:66" x14ac:dyDescent="0.25">
      <c r="B107" s="41">
        <v>17.106666666666666</v>
      </c>
      <c r="C107" s="41">
        <v>22.542000000000002</v>
      </c>
      <c r="D107" s="41">
        <v>12.17</v>
      </c>
      <c r="E107" s="41">
        <v>9.0766666666666662</v>
      </c>
      <c r="F107" s="41">
        <v>14.580000000000002</v>
      </c>
      <c r="G107" s="41">
        <v>10.52</v>
      </c>
      <c r="H107" s="41">
        <v>99.248440606156734</v>
      </c>
      <c r="I107" s="41">
        <v>-31.183333333333341</v>
      </c>
      <c r="J107" s="41"/>
      <c r="K107" s="41"/>
      <c r="L107" s="41"/>
      <c r="M107" s="41"/>
      <c r="N107" s="41">
        <v>13.863083111111113</v>
      </c>
      <c r="O107" s="41"/>
      <c r="P107" s="41"/>
      <c r="Q107" s="41"/>
      <c r="R107" s="41"/>
      <c r="S107" s="41"/>
      <c r="T107" s="41">
        <v>90.827268090902976</v>
      </c>
      <c r="U107" s="42"/>
      <c r="V107" s="41">
        <v>3</v>
      </c>
      <c r="W107" s="41">
        <v>26.124399999999998</v>
      </c>
      <c r="X107" s="41"/>
      <c r="Y107" s="41"/>
      <c r="Z107" s="41"/>
      <c r="AA107" s="41"/>
      <c r="AB107" s="41"/>
      <c r="AC107" s="41">
        <v>77.748440606156734</v>
      </c>
      <c r="AD107" s="41">
        <v>74.090000000000074</v>
      </c>
      <c r="AE107" s="41"/>
      <c r="AF107" s="41"/>
      <c r="AG107" s="41"/>
      <c r="AH107" s="41"/>
      <c r="AI107" s="41">
        <v>9.1766666666666659</v>
      </c>
      <c r="AJ107" s="41"/>
      <c r="AK107" s="41">
        <v>17.989999999999998</v>
      </c>
      <c r="AL107" s="41"/>
      <c r="AM107" s="41"/>
      <c r="AN107" s="41">
        <v>13.80740740740741</v>
      </c>
      <c r="AO107" s="41"/>
      <c r="AP107" s="41"/>
      <c r="AQ107" s="41"/>
      <c r="AR107" s="41">
        <v>15.742933333333331</v>
      </c>
      <c r="AS107" s="41">
        <v>21.734000000000002</v>
      </c>
      <c r="AT107" s="41">
        <v>11.649999999999999</v>
      </c>
      <c r="AU107" s="41"/>
      <c r="AV107" s="41"/>
      <c r="AW107" s="40">
        <v>0.149637404</v>
      </c>
      <c r="AX107" s="41">
        <f t="shared" si="4"/>
        <v>14.963740400000001</v>
      </c>
      <c r="AY107" s="41"/>
      <c r="AZ107" s="41">
        <f t="shared" si="6"/>
        <v>10.952999999999999</v>
      </c>
      <c r="BA107" s="41">
        <v>103.7184795327119</v>
      </c>
      <c r="BB107" s="41">
        <v>0.9</v>
      </c>
      <c r="BC107" s="41"/>
      <c r="BD107" s="41"/>
      <c r="BE107" s="41"/>
      <c r="BF107" s="41">
        <v>0.10050000000000001</v>
      </c>
      <c r="BG107" s="41">
        <f t="shared" si="5"/>
        <v>-1.45</v>
      </c>
      <c r="BH107" s="41">
        <v>16.773333333333333</v>
      </c>
      <c r="BI107" s="41">
        <v>14.158888888888887</v>
      </c>
      <c r="BJ107" s="41">
        <v>156.82933106049381</v>
      </c>
      <c r="BK107" s="41">
        <v>156.88071903317922</v>
      </c>
      <c r="BL107" s="41"/>
      <c r="BM107" s="41">
        <v>24.936666666666664</v>
      </c>
      <c r="BN107" s="41">
        <v>13.069999999999999</v>
      </c>
    </row>
    <row r="108" spans="2:66" x14ac:dyDescent="0.25">
      <c r="B108" s="41">
        <v>17.204000000000001</v>
      </c>
      <c r="C108" s="41">
        <v>22.556000000000001</v>
      </c>
      <c r="D108" s="41">
        <v>12.17</v>
      </c>
      <c r="E108" s="41">
        <v>9.2333333333333343</v>
      </c>
      <c r="F108" s="41">
        <v>14.583333333333334</v>
      </c>
      <c r="G108" s="41">
        <v>10.54</v>
      </c>
      <c r="H108" s="41">
        <v>99.240199848131695</v>
      </c>
      <c r="I108" s="41">
        <v>-31.276666666666664</v>
      </c>
      <c r="J108" s="41"/>
      <c r="K108" s="41"/>
      <c r="L108" s="41"/>
      <c r="M108" s="41"/>
      <c r="N108" s="41">
        <v>13.895495555555556</v>
      </c>
      <c r="O108" s="41"/>
      <c r="P108" s="41"/>
      <c r="Q108" s="41"/>
      <c r="R108" s="41"/>
      <c r="S108" s="41"/>
      <c r="T108" s="41">
        <v>90.831654652034686</v>
      </c>
      <c r="U108" s="42"/>
      <c r="V108" s="41">
        <v>3</v>
      </c>
      <c r="W108" s="41">
        <v>26.155159999999999</v>
      </c>
      <c r="X108" s="41"/>
      <c r="Y108" s="41"/>
      <c r="Z108" s="41"/>
      <c r="AA108" s="41"/>
      <c r="AB108" s="41"/>
      <c r="AC108" s="41">
        <v>77.740199848131695</v>
      </c>
      <c r="AD108" s="41">
        <v>73.150000000000048</v>
      </c>
      <c r="AE108" s="41"/>
      <c r="AF108" s="41"/>
      <c r="AG108" s="41"/>
      <c r="AH108" s="41"/>
      <c r="AI108" s="41">
        <v>9.1433333333333326</v>
      </c>
      <c r="AJ108" s="41"/>
      <c r="AK108" s="41">
        <v>18.05</v>
      </c>
      <c r="AL108" s="41"/>
      <c r="AM108" s="41"/>
      <c r="AN108" s="41">
        <v>13.831851851851853</v>
      </c>
      <c r="AO108" s="41"/>
      <c r="AP108" s="41"/>
      <c r="AQ108" s="41"/>
      <c r="AR108" s="41">
        <v>15.736399999999998</v>
      </c>
      <c r="AS108" s="41">
        <v>21.73</v>
      </c>
      <c r="AT108" s="41">
        <v>11.63</v>
      </c>
      <c r="AU108" s="41"/>
      <c r="AV108" s="41"/>
      <c r="AW108" s="40">
        <v>0.14961677300000001</v>
      </c>
      <c r="AX108" s="41">
        <f t="shared" si="4"/>
        <v>14.961677300000002</v>
      </c>
      <c r="AY108" s="41"/>
      <c r="AZ108" s="41">
        <f t="shared" si="6"/>
        <v>10.952999999999999</v>
      </c>
      <c r="BA108" s="41">
        <v>103.74620075205348</v>
      </c>
      <c r="BB108" s="41">
        <v>0.9</v>
      </c>
      <c r="BC108" s="41"/>
      <c r="BD108" s="41"/>
      <c r="BE108" s="41"/>
      <c r="BF108" s="41">
        <v>0.10050000000000001</v>
      </c>
      <c r="BG108" s="41">
        <f t="shared" si="5"/>
        <v>-1.45</v>
      </c>
      <c r="BH108" s="41">
        <v>16.665555555555557</v>
      </c>
      <c r="BI108" s="41">
        <v>14.195555555555552</v>
      </c>
      <c r="BJ108" s="41">
        <v>157.74346259414119</v>
      </c>
      <c r="BK108" s="41">
        <v>157.80190724157217</v>
      </c>
      <c r="BL108" s="41"/>
      <c r="BM108" s="41">
        <v>24.92</v>
      </c>
      <c r="BN108" s="41">
        <v>13.059999999999997</v>
      </c>
    </row>
    <row r="109" spans="2:66" x14ac:dyDescent="0.25">
      <c r="B109" s="41">
        <v>17.226666666666667</v>
      </c>
      <c r="C109" s="41">
        <v>22.56</v>
      </c>
      <c r="D109" s="41">
        <v>12.176</v>
      </c>
      <c r="E109" s="41">
        <v>9.5066666666666677</v>
      </c>
      <c r="F109" s="41">
        <v>14.59</v>
      </c>
      <c r="G109" s="41">
        <v>10.489999999999998</v>
      </c>
      <c r="H109" s="41">
        <v>99.109484899917035</v>
      </c>
      <c r="I109" s="41">
        <v>-31.03666666666669</v>
      </c>
      <c r="J109" s="41"/>
      <c r="K109" s="41"/>
      <c r="L109" s="41"/>
      <c r="M109" s="41"/>
      <c r="N109" s="41">
        <v>13.927413333333332</v>
      </c>
      <c r="O109" s="41"/>
      <c r="P109" s="41"/>
      <c r="Q109" s="41"/>
      <c r="R109" s="41"/>
      <c r="S109" s="41"/>
      <c r="T109" s="41">
        <v>90.800146995300366</v>
      </c>
      <c r="U109" s="42"/>
      <c r="V109" s="41">
        <v>3</v>
      </c>
      <c r="W109" s="41">
        <v>26.945239999999991</v>
      </c>
      <c r="X109" s="41"/>
      <c r="Y109" s="41"/>
      <c r="Z109" s="41"/>
      <c r="AA109" s="41"/>
      <c r="AB109" s="41"/>
      <c r="AC109" s="41">
        <v>77.609484899917035</v>
      </c>
      <c r="AD109" s="41">
        <v>74.69666666666663</v>
      </c>
      <c r="AE109" s="41"/>
      <c r="AF109" s="41"/>
      <c r="AG109" s="41"/>
      <c r="AH109" s="41"/>
      <c r="AI109" s="41">
        <v>9.1233333333333331</v>
      </c>
      <c r="AJ109" s="41"/>
      <c r="AK109" s="41">
        <v>18.283333333333331</v>
      </c>
      <c r="AL109" s="41"/>
      <c r="AM109" s="41"/>
      <c r="AN109" s="41">
        <v>13.943703703703706</v>
      </c>
      <c r="AO109" s="41"/>
      <c r="AP109" s="41"/>
      <c r="AQ109" s="41"/>
      <c r="AR109" s="41">
        <v>15.722000000000001</v>
      </c>
      <c r="AS109" s="41">
        <v>21.738</v>
      </c>
      <c r="AT109" s="41">
        <v>11.69</v>
      </c>
      <c r="AU109" s="41"/>
      <c r="AV109" s="41"/>
      <c r="AW109" s="40">
        <v>0.149814218</v>
      </c>
      <c r="AX109" s="41">
        <f t="shared" si="4"/>
        <v>14.9814218</v>
      </c>
      <c r="AY109" s="41"/>
      <c r="AZ109" s="41">
        <f t="shared" si="6"/>
        <v>10.958400000000001</v>
      </c>
      <c r="BA109" s="41">
        <v>103.74828619363416</v>
      </c>
      <c r="BB109" s="41">
        <v>0.9</v>
      </c>
      <c r="BC109" s="41"/>
      <c r="BD109" s="41"/>
      <c r="BE109" s="41"/>
      <c r="BF109" s="41">
        <v>0.10050000000000001</v>
      </c>
      <c r="BG109" s="41">
        <f t="shared" si="5"/>
        <v>-1.45</v>
      </c>
      <c r="BH109" s="41">
        <v>16.836666666666666</v>
      </c>
      <c r="BI109" s="41">
        <v>14.297777777777778</v>
      </c>
      <c r="BJ109" s="41">
        <v>158.83883257664212</v>
      </c>
      <c r="BK109" s="41">
        <v>158.76096638594714</v>
      </c>
      <c r="BL109" s="41"/>
      <c r="BM109" s="41">
        <v>24.876666666666665</v>
      </c>
      <c r="BN109" s="41">
        <v>13.033333333333333</v>
      </c>
    </row>
    <row r="110" spans="2:66" x14ac:dyDescent="0.25">
      <c r="B110" s="41">
        <v>17.248666666666665</v>
      </c>
      <c r="C110" s="41">
        <v>22.561999999999998</v>
      </c>
      <c r="D110" s="41">
        <v>12.186</v>
      </c>
      <c r="E110" s="41">
        <v>9.2766666666666673</v>
      </c>
      <c r="F110" s="41">
        <v>14.580000000000002</v>
      </c>
      <c r="G110" s="41">
        <v>10.503333333333332</v>
      </c>
      <c r="H110" s="41">
        <v>99.126178781351996</v>
      </c>
      <c r="I110" s="41">
        <v>-30.536666666666612</v>
      </c>
      <c r="J110" s="41"/>
      <c r="K110" s="41"/>
      <c r="L110" s="41"/>
      <c r="M110" s="41"/>
      <c r="N110" s="41">
        <v>13.962659111111114</v>
      </c>
      <c r="O110" s="41"/>
      <c r="P110" s="41"/>
      <c r="Q110" s="41"/>
      <c r="R110" s="41"/>
      <c r="S110" s="41"/>
      <c r="T110" s="41">
        <v>90.899073048762688</v>
      </c>
      <c r="U110" s="42"/>
      <c r="V110" s="41">
        <v>3</v>
      </c>
      <c r="W110" s="41">
        <v>26.620239999999995</v>
      </c>
      <c r="X110" s="41"/>
      <c r="Y110" s="41"/>
      <c r="Z110" s="41"/>
      <c r="AA110" s="41"/>
      <c r="AB110" s="41"/>
      <c r="AC110" s="41">
        <v>77.626178781351996</v>
      </c>
      <c r="AD110" s="41">
        <v>74.366666666666873</v>
      </c>
      <c r="AE110" s="41"/>
      <c r="AF110" s="41"/>
      <c r="AG110" s="41"/>
      <c r="AH110" s="41"/>
      <c r="AI110" s="41">
        <v>9.18</v>
      </c>
      <c r="AJ110" s="41"/>
      <c r="AK110" s="41">
        <v>18.420000000000002</v>
      </c>
      <c r="AL110" s="41"/>
      <c r="AM110" s="41"/>
      <c r="AN110" s="41">
        <v>13.900370370370371</v>
      </c>
      <c r="AO110" s="41"/>
      <c r="AP110" s="41"/>
      <c r="AQ110" s="41"/>
      <c r="AR110" s="41">
        <v>15.663333333333334</v>
      </c>
      <c r="AS110" s="41">
        <v>21.73</v>
      </c>
      <c r="AT110" s="41">
        <v>11.68</v>
      </c>
      <c r="AU110" s="41"/>
      <c r="AV110" s="41"/>
      <c r="AW110" s="40">
        <v>0.15019299999999999</v>
      </c>
      <c r="AX110" s="41">
        <f t="shared" si="4"/>
        <v>15.019299999999999</v>
      </c>
      <c r="AY110" s="41"/>
      <c r="AZ110" s="41">
        <f t="shared" si="6"/>
        <v>10.9674</v>
      </c>
      <c r="BA110" s="41">
        <v>103.70134635283196</v>
      </c>
      <c r="BB110" s="41">
        <v>0.9</v>
      </c>
      <c r="BC110" s="41"/>
      <c r="BD110" s="41"/>
      <c r="BE110" s="41"/>
      <c r="BF110" s="41">
        <v>0.10050000000000001</v>
      </c>
      <c r="BG110" s="41">
        <f t="shared" si="5"/>
        <v>-1.45</v>
      </c>
      <c r="BH110" s="41">
        <v>17.062222222222221</v>
      </c>
      <c r="BI110" s="41">
        <v>14.462222222222223</v>
      </c>
      <c r="BJ110" s="41">
        <v>159.7056674157254</v>
      </c>
      <c r="BK110" s="41">
        <v>159.68507245693769</v>
      </c>
      <c r="BL110" s="41"/>
      <c r="BM110" s="41">
        <v>24.87</v>
      </c>
      <c r="BN110" s="41">
        <v>13.03</v>
      </c>
    </row>
    <row r="111" spans="2:66" x14ac:dyDescent="0.25">
      <c r="B111" s="41">
        <v>17.244</v>
      </c>
      <c r="C111" s="41">
        <v>22.573999999999998</v>
      </c>
      <c r="D111" s="41">
        <v>12.188000000000002</v>
      </c>
      <c r="E111" s="41">
        <v>9.336666666666666</v>
      </c>
      <c r="F111" s="41">
        <v>14.57</v>
      </c>
      <c r="G111" s="41">
        <v>10.513333333333332</v>
      </c>
      <c r="H111" s="41">
        <v>99.076444675009384</v>
      </c>
      <c r="I111" s="41">
        <v>-30.300000000000082</v>
      </c>
      <c r="J111" s="41"/>
      <c r="K111" s="41"/>
      <c r="L111" s="41"/>
      <c r="M111" s="41"/>
      <c r="N111" s="41">
        <v>13.990244888888892</v>
      </c>
      <c r="O111" s="41"/>
      <c r="P111" s="41"/>
      <c r="Q111" s="41"/>
      <c r="R111" s="41"/>
      <c r="S111" s="41"/>
      <c r="T111" s="41">
        <v>90.944490642306064</v>
      </c>
      <c r="U111" s="42"/>
      <c r="V111" s="41">
        <v>3</v>
      </c>
      <c r="W111" s="41">
        <v>26.522619999999996</v>
      </c>
      <c r="X111" s="41"/>
      <c r="Y111" s="41"/>
      <c r="Z111" s="41"/>
      <c r="AA111" s="41"/>
      <c r="AB111" s="41"/>
      <c r="AC111" s="41">
        <v>77.576444675009384</v>
      </c>
      <c r="AD111" s="41">
        <v>75.233333333333348</v>
      </c>
      <c r="AE111" s="41"/>
      <c r="AF111" s="41"/>
      <c r="AG111" s="41"/>
      <c r="AH111" s="41"/>
      <c r="AI111" s="41">
        <v>9.16</v>
      </c>
      <c r="AJ111" s="41"/>
      <c r="AK111" s="41">
        <v>18.393333333333331</v>
      </c>
      <c r="AL111" s="41"/>
      <c r="AM111" s="41"/>
      <c r="AN111" s="41">
        <v>13.897407407407405</v>
      </c>
      <c r="AO111" s="41"/>
      <c r="AP111" s="41"/>
      <c r="AQ111" s="41"/>
      <c r="AR111" s="41">
        <v>15.616133333333336</v>
      </c>
      <c r="AS111" s="41">
        <v>21.744</v>
      </c>
      <c r="AT111" s="41">
        <v>11.67</v>
      </c>
      <c r="AU111" s="41"/>
      <c r="AV111" s="41"/>
      <c r="AW111" s="40">
        <v>0.150659458</v>
      </c>
      <c r="AX111" s="41">
        <f t="shared" si="4"/>
        <v>15.0659458</v>
      </c>
      <c r="AY111" s="41"/>
      <c r="AZ111" s="41">
        <f t="shared" si="6"/>
        <v>10.969200000000003</v>
      </c>
      <c r="BA111" s="41">
        <v>103.65965227136871</v>
      </c>
      <c r="BB111" s="41">
        <v>0.9</v>
      </c>
      <c r="BC111" s="41"/>
      <c r="BD111" s="41"/>
      <c r="BE111" s="41"/>
      <c r="BF111" s="41">
        <v>0.10050000000000001</v>
      </c>
      <c r="BG111" s="41">
        <f t="shared" si="5"/>
        <v>-1.45</v>
      </c>
      <c r="BH111" s="41">
        <v>16.992222222222221</v>
      </c>
      <c r="BI111" s="41">
        <v>14.426666666666666</v>
      </c>
      <c r="BJ111" s="41">
        <v>160.51391019039829</v>
      </c>
      <c r="BK111" s="41">
        <v>160.49183105833004</v>
      </c>
      <c r="BL111" s="41"/>
      <c r="BM111" s="41">
        <v>24.873333333333335</v>
      </c>
      <c r="BN111" s="41">
        <v>13.03</v>
      </c>
    </row>
    <row r="112" spans="2:66" x14ac:dyDescent="0.25">
      <c r="B112" s="41">
        <v>17.299999999999997</v>
      </c>
      <c r="C112" s="41">
        <v>22.592000000000002</v>
      </c>
      <c r="D112" s="41">
        <v>12.192</v>
      </c>
      <c r="E112" s="41">
        <v>8.9433333333333316</v>
      </c>
      <c r="F112" s="41">
        <v>14.56</v>
      </c>
      <c r="G112" s="41">
        <v>10.559999999999999</v>
      </c>
      <c r="H112" s="41">
        <v>99.234313232276747</v>
      </c>
      <c r="I112" s="41">
        <v>-30.330000000000013</v>
      </c>
      <c r="J112" s="41"/>
      <c r="K112" s="41"/>
      <c r="L112" s="41"/>
      <c r="M112" s="41"/>
      <c r="N112" s="41">
        <v>14.015212000000002</v>
      </c>
      <c r="O112" s="41"/>
      <c r="P112" s="41"/>
      <c r="Q112" s="41"/>
      <c r="R112" s="41"/>
      <c r="S112" s="41"/>
      <c r="T112" s="41">
        <v>90.987149662360636</v>
      </c>
      <c r="U112" s="42"/>
      <c r="V112" s="41">
        <v>3</v>
      </c>
      <c r="W112" s="41">
        <v>26.832259999999998</v>
      </c>
      <c r="X112" s="41"/>
      <c r="Y112" s="41"/>
      <c r="Z112" s="41"/>
      <c r="AA112" s="41"/>
      <c r="AB112" s="41"/>
      <c r="AC112" s="41">
        <v>77.734313232276747</v>
      </c>
      <c r="AD112" s="41">
        <v>74.823333333333508</v>
      </c>
      <c r="AE112" s="41"/>
      <c r="AF112" s="41"/>
      <c r="AG112" s="41"/>
      <c r="AH112" s="41"/>
      <c r="AI112" s="41">
        <v>8.92</v>
      </c>
      <c r="AJ112" s="41"/>
      <c r="AK112" s="41">
        <v>18.136666666666667</v>
      </c>
      <c r="AL112" s="41"/>
      <c r="AM112" s="41"/>
      <c r="AN112" s="41">
        <v>13.854074074074072</v>
      </c>
      <c r="AO112" s="41"/>
      <c r="AP112" s="41"/>
      <c r="AQ112" s="41"/>
      <c r="AR112" s="41">
        <v>15.551866666666669</v>
      </c>
      <c r="AS112" s="41">
        <v>21.72</v>
      </c>
      <c r="AT112" s="41">
        <v>11.639999999999999</v>
      </c>
      <c r="AU112" s="41"/>
      <c r="AV112" s="41"/>
      <c r="AW112" s="40">
        <v>0.151072067</v>
      </c>
      <c r="AX112" s="41">
        <f t="shared" si="4"/>
        <v>15.107206700000001</v>
      </c>
      <c r="AY112" s="41"/>
      <c r="AZ112" s="41">
        <f t="shared" si="6"/>
        <v>10.972800000000001</v>
      </c>
      <c r="BA112" s="41">
        <v>103.62614879184824</v>
      </c>
      <c r="BB112" s="41">
        <v>0.9</v>
      </c>
      <c r="BC112" s="41"/>
      <c r="BD112" s="41"/>
      <c r="BE112" s="41"/>
      <c r="BF112" s="41">
        <v>0.10050000000000001</v>
      </c>
      <c r="BG112" s="41">
        <f t="shared" si="5"/>
        <v>-1.45</v>
      </c>
      <c r="BH112" s="41">
        <v>16.858888888888892</v>
      </c>
      <c r="BI112" s="41">
        <v>14.543333333333333</v>
      </c>
      <c r="BJ112" s="41">
        <v>161.25812955693434</v>
      </c>
      <c r="BK112" s="41">
        <v>161.31499311974741</v>
      </c>
      <c r="BL112" s="41"/>
      <c r="BM112" s="41">
        <v>24.886666666666667</v>
      </c>
      <c r="BN112" s="41">
        <v>13.036666666666665</v>
      </c>
    </row>
    <row r="113" spans="2:66" x14ac:dyDescent="0.25">
      <c r="B113" s="41">
        <v>17.288666666666668</v>
      </c>
      <c r="C113" s="41">
        <v>22.596000000000004</v>
      </c>
      <c r="D113" s="41">
        <v>12.192</v>
      </c>
      <c r="E113" s="41">
        <v>9.3333333333333321</v>
      </c>
      <c r="F113" s="41">
        <v>14.580000000000002</v>
      </c>
      <c r="G113" s="41">
        <v>10.543333333333333</v>
      </c>
      <c r="H113" s="41"/>
      <c r="I113" s="41">
        <v>-30.463333333333242</v>
      </c>
      <c r="J113" s="41"/>
      <c r="K113" s="41"/>
      <c r="L113" s="41"/>
      <c r="M113" s="41"/>
      <c r="N113" s="41">
        <v>14.024651111111114</v>
      </c>
      <c r="O113" s="41"/>
      <c r="P113" s="41"/>
      <c r="Q113" s="41"/>
      <c r="R113" s="41"/>
      <c r="S113" s="41"/>
      <c r="T113" s="41">
        <v>91.024575945005651</v>
      </c>
      <c r="U113" s="42"/>
      <c r="V113" s="41">
        <v>3</v>
      </c>
      <c r="W113" s="41">
        <v>26.829359999999998</v>
      </c>
      <c r="X113" s="41"/>
      <c r="Y113" s="41"/>
      <c r="Z113" s="41"/>
      <c r="AA113" s="41"/>
      <c r="AB113" s="41"/>
      <c r="AC113" s="41"/>
      <c r="AD113" s="41">
        <v>75.480000000000032</v>
      </c>
      <c r="AE113" s="41"/>
      <c r="AF113" s="41"/>
      <c r="AG113" s="41"/>
      <c r="AH113" s="41"/>
      <c r="AI113" s="41">
        <v>8.826666666666668</v>
      </c>
      <c r="AJ113" s="41"/>
      <c r="AK113" s="41">
        <v>18.026666666666667</v>
      </c>
      <c r="AL113" s="41"/>
      <c r="AM113" s="41"/>
      <c r="AN113" s="41">
        <v>14.016296296296293</v>
      </c>
      <c r="AO113" s="41"/>
      <c r="AP113" s="41"/>
      <c r="AQ113" s="41"/>
      <c r="AR113" s="41">
        <v>15.515733333333335</v>
      </c>
      <c r="AS113" s="41">
        <v>21.703999999999997</v>
      </c>
      <c r="AT113" s="41">
        <v>11.67</v>
      </c>
      <c r="AU113" s="41"/>
      <c r="AV113" s="41"/>
      <c r="AW113" s="40">
        <v>0.15131323099999999</v>
      </c>
      <c r="AX113" s="41">
        <f t="shared" si="4"/>
        <v>15.131323099999999</v>
      </c>
      <c r="AY113" s="41"/>
      <c r="AZ113" s="41">
        <f t="shared" si="6"/>
        <v>10.972800000000001</v>
      </c>
      <c r="BA113" s="41">
        <v>103.6432819671825</v>
      </c>
      <c r="BB113" s="41">
        <v>0.9</v>
      </c>
      <c r="BC113" s="41"/>
      <c r="BD113" s="41"/>
      <c r="BE113" s="41"/>
      <c r="BF113" s="41">
        <v>0.10050000000000001</v>
      </c>
      <c r="BG113" s="41">
        <f t="shared" si="5"/>
        <v>-1.45</v>
      </c>
      <c r="BH113" s="41">
        <v>16.704444444444448</v>
      </c>
      <c r="BI113" s="41">
        <v>14.398888888888886</v>
      </c>
      <c r="BJ113" s="41">
        <v>162.17544256160767</v>
      </c>
      <c r="BK113" s="41">
        <v>162.09320207967338</v>
      </c>
      <c r="BL113" s="41"/>
      <c r="BM113" s="41">
        <v>24.87</v>
      </c>
      <c r="BN113" s="41">
        <v>13.03</v>
      </c>
    </row>
    <row r="114" spans="2:66" x14ac:dyDescent="0.25">
      <c r="B114" s="41">
        <v>17.165999999999997</v>
      </c>
      <c r="C114" s="41">
        <v>22.603999999999999</v>
      </c>
      <c r="D114" s="41">
        <v>12.188000000000002</v>
      </c>
      <c r="E114" s="41">
        <v>9.11</v>
      </c>
      <c r="F114" s="41">
        <v>14.583333333333334</v>
      </c>
      <c r="G114" s="41">
        <v>10.523333333333333</v>
      </c>
      <c r="H114" s="41"/>
      <c r="I114" s="41">
        <v>-30.790000000000006</v>
      </c>
      <c r="J114" s="41"/>
      <c r="K114" s="41"/>
      <c r="L114" s="41"/>
      <c r="M114" s="41"/>
      <c r="N114" s="41">
        <v>14.033662666666668</v>
      </c>
      <c r="O114" s="41"/>
      <c r="P114" s="41"/>
      <c r="Q114" s="41"/>
      <c r="R114" s="41"/>
      <c r="S114" s="41"/>
      <c r="T114" s="41">
        <v>91.065528766279954</v>
      </c>
      <c r="U114" s="42"/>
      <c r="V114" s="41">
        <v>3</v>
      </c>
      <c r="W114" s="41">
        <v>26.750499999999999</v>
      </c>
      <c r="X114" s="41"/>
      <c r="Y114" s="41"/>
      <c r="Z114" s="41"/>
      <c r="AA114" s="41"/>
      <c r="AB114" s="41"/>
      <c r="AC114" s="41"/>
      <c r="AD114" s="41">
        <v>75.096666666666763</v>
      </c>
      <c r="AE114" s="41"/>
      <c r="AF114" s="41"/>
      <c r="AG114" s="41"/>
      <c r="AH114" s="41"/>
      <c r="AI114" s="41">
        <v>8.5966666666666676</v>
      </c>
      <c r="AJ114" s="41"/>
      <c r="AK114" s="41">
        <v>18.036666666666669</v>
      </c>
      <c r="AL114" s="41"/>
      <c r="AM114" s="41"/>
      <c r="AN114" s="41">
        <v>14.016666666666666</v>
      </c>
      <c r="AO114" s="41"/>
      <c r="AP114" s="41"/>
      <c r="AQ114" s="41"/>
      <c r="AR114" s="41">
        <v>15.490666666666669</v>
      </c>
      <c r="AS114" s="41">
        <v>21.688000000000002</v>
      </c>
      <c r="AT114" s="41">
        <v>11.63</v>
      </c>
      <c r="AU114" s="41"/>
      <c r="AV114" s="41"/>
      <c r="AW114" s="40">
        <v>0.15134445799999999</v>
      </c>
      <c r="AX114" s="41">
        <f t="shared" si="4"/>
        <v>15.134445799999998</v>
      </c>
      <c r="AY114" s="41"/>
      <c r="AZ114" s="41">
        <f t="shared" si="6"/>
        <v>10.969200000000003</v>
      </c>
      <c r="BA114" s="41">
        <v>103.68791508063991</v>
      </c>
      <c r="BB114" s="41">
        <v>0.9</v>
      </c>
      <c r="BC114" s="41"/>
      <c r="BD114" s="41"/>
      <c r="BE114" s="41"/>
      <c r="BF114" s="41">
        <v>0.10050000000000001</v>
      </c>
      <c r="BG114" s="41">
        <f t="shared" si="5"/>
        <v>-1.45</v>
      </c>
      <c r="BH114" s="41">
        <v>16.855555555555554</v>
      </c>
      <c r="BI114" s="41">
        <v>14.426666666666666</v>
      </c>
      <c r="BJ114" s="41">
        <v>162.84803931668668</v>
      </c>
      <c r="BK114" s="41">
        <v>162.92228784636376</v>
      </c>
      <c r="BL114" s="41"/>
      <c r="BM114" s="41">
        <v>24.893333333333331</v>
      </c>
      <c r="BN114" s="41">
        <v>13.043333333333331</v>
      </c>
    </row>
    <row r="115" spans="2:66" x14ac:dyDescent="0.25">
      <c r="B115" s="41">
        <v>16.969333333333331</v>
      </c>
      <c r="C115" s="41">
        <v>22.602</v>
      </c>
      <c r="D115" s="41">
        <v>12.184000000000001</v>
      </c>
      <c r="E115" s="41">
        <v>9.3166666666666664</v>
      </c>
      <c r="F115" s="41">
        <v>14.593333333333334</v>
      </c>
      <c r="G115" s="41">
        <v>10.526666666666666</v>
      </c>
      <c r="H115" s="41"/>
      <c r="I115" s="41">
        <v>-30.81666666666667</v>
      </c>
      <c r="J115" s="41"/>
      <c r="K115" s="41"/>
      <c r="L115" s="41"/>
      <c r="M115" s="41"/>
      <c r="N115" s="41">
        <v>14.040742222222221</v>
      </c>
      <c r="O115" s="41"/>
      <c r="P115" s="41"/>
      <c r="Q115" s="41"/>
      <c r="R115" s="41"/>
      <c r="S115" s="41"/>
      <c r="T115" s="41">
        <v>90.957858389815144</v>
      </c>
      <c r="U115" s="42"/>
      <c r="V115" s="41">
        <v>3</v>
      </c>
      <c r="W115" s="41">
        <v>26.81804</v>
      </c>
      <c r="X115" s="41"/>
      <c r="Y115" s="41"/>
      <c r="Z115" s="41"/>
      <c r="AA115" s="41"/>
      <c r="AB115" s="41"/>
      <c r="AC115" s="41"/>
      <c r="AD115" s="41">
        <v>74.560000000000045</v>
      </c>
      <c r="AE115" s="41"/>
      <c r="AF115" s="41"/>
      <c r="AG115" s="41"/>
      <c r="AH115" s="41"/>
      <c r="AI115" s="41">
        <v>8.9333333333333336</v>
      </c>
      <c r="AJ115" s="41"/>
      <c r="AK115" s="41">
        <v>18.060000000000002</v>
      </c>
      <c r="AL115" s="41"/>
      <c r="AM115" s="41"/>
      <c r="AN115" s="41">
        <v>13.94148148148148</v>
      </c>
      <c r="AO115" s="41"/>
      <c r="AP115" s="41"/>
      <c r="AQ115" s="41"/>
      <c r="AR115" s="41">
        <v>15.498666666666667</v>
      </c>
      <c r="AS115" s="41">
        <v>21.686</v>
      </c>
      <c r="AT115" s="41">
        <v>11.639999999999999</v>
      </c>
      <c r="AU115" s="41"/>
      <c r="AV115" s="41"/>
      <c r="AW115" s="40">
        <v>0.15115635599999999</v>
      </c>
      <c r="AX115" s="41">
        <f t="shared" si="4"/>
        <v>15.115635599999999</v>
      </c>
      <c r="AY115" s="41"/>
      <c r="AZ115" s="41">
        <f t="shared" si="6"/>
        <v>10.965600000000002</v>
      </c>
      <c r="BA115" s="41">
        <v>103.74826348795798</v>
      </c>
      <c r="BB115" s="41">
        <v>0.9</v>
      </c>
      <c r="BC115" s="41"/>
      <c r="BD115" s="41"/>
      <c r="BE115" s="41"/>
      <c r="BF115" s="41">
        <v>0.10050000000000001</v>
      </c>
      <c r="BG115" s="41">
        <f t="shared" si="5"/>
        <v>-1.45</v>
      </c>
      <c r="BH115" s="41">
        <v>16.931111111111107</v>
      </c>
      <c r="BI115" s="41">
        <v>14.254444444444445</v>
      </c>
      <c r="BJ115" s="41">
        <v>163.74525842280718</v>
      </c>
      <c r="BK115" s="41">
        <v>163.69598039385818</v>
      </c>
      <c r="BL115" s="41"/>
      <c r="BM115" s="41">
        <v>24.88</v>
      </c>
      <c r="BN115" s="41">
        <v>13.04</v>
      </c>
    </row>
    <row r="116" spans="2:66" x14ac:dyDescent="0.25">
      <c r="B116" s="41">
        <v>16.839333333333332</v>
      </c>
      <c r="C116" s="41">
        <v>22.592000000000002</v>
      </c>
      <c r="D116" s="41">
        <v>12.182</v>
      </c>
      <c r="E116" s="41">
        <v>9.3433333333333319</v>
      </c>
      <c r="F116" s="41">
        <v>14.583333333333334</v>
      </c>
      <c r="G116" s="41">
        <v>10.52</v>
      </c>
      <c r="H116" s="41"/>
      <c r="I116" s="41">
        <v>-30.826666666666647</v>
      </c>
      <c r="J116" s="41"/>
      <c r="K116" s="41"/>
      <c r="L116" s="41"/>
      <c r="M116" s="41"/>
      <c r="N116" s="41">
        <v>14.049440444444445</v>
      </c>
      <c r="O116" s="41"/>
      <c r="P116" s="41"/>
      <c r="Q116" s="41"/>
      <c r="R116" s="41"/>
      <c r="S116" s="41"/>
      <c r="T116" s="41">
        <v>90.929251815650218</v>
      </c>
      <c r="U116" s="42"/>
      <c r="V116" s="41">
        <v>3</v>
      </c>
      <c r="W116" s="41">
        <v>27.041999999999998</v>
      </c>
      <c r="X116" s="41"/>
      <c r="Y116" s="41"/>
      <c r="Z116" s="41"/>
      <c r="AA116" s="41"/>
      <c r="AB116" s="41"/>
      <c r="AC116" s="41"/>
      <c r="AD116" s="41">
        <v>74.446666666666772</v>
      </c>
      <c r="AE116" s="41"/>
      <c r="AF116" s="41"/>
      <c r="AG116" s="41"/>
      <c r="AH116" s="41"/>
      <c r="AI116" s="41">
        <v>8.870000000000001</v>
      </c>
      <c r="AJ116" s="41"/>
      <c r="AK116" s="41">
        <v>17.936666666666667</v>
      </c>
      <c r="AL116" s="41"/>
      <c r="AM116" s="41"/>
      <c r="AN116" s="41">
        <v>13.763703703703703</v>
      </c>
      <c r="AO116" s="41"/>
      <c r="AP116" s="41"/>
      <c r="AQ116" s="41"/>
      <c r="AR116" s="41">
        <v>15.487200000000001</v>
      </c>
      <c r="AS116" s="41">
        <v>21.664000000000001</v>
      </c>
      <c r="AT116" s="41">
        <v>11.63</v>
      </c>
      <c r="AU116" s="41"/>
      <c r="AV116" s="41"/>
      <c r="AW116" s="40">
        <v>0.15084921300000001</v>
      </c>
      <c r="AX116" s="41">
        <f t="shared" si="4"/>
        <v>15.084921300000001</v>
      </c>
      <c r="AY116" s="41"/>
      <c r="AZ116" s="41">
        <f t="shared" si="6"/>
        <v>10.963800000000001</v>
      </c>
      <c r="BA116" s="41">
        <v>103.8204417787789</v>
      </c>
      <c r="BB116" s="41">
        <v>0.9</v>
      </c>
      <c r="BC116" s="41"/>
      <c r="BD116" s="41"/>
      <c r="BE116" s="41"/>
      <c r="BF116" s="41">
        <v>0.10050000000000001</v>
      </c>
      <c r="BG116" s="41">
        <f t="shared" si="5"/>
        <v>-1.45</v>
      </c>
      <c r="BH116" s="41">
        <v>16.891111111111108</v>
      </c>
      <c r="BI116" s="41">
        <v>14.478888888888889</v>
      </c>
      <c r="BJ116" s="41">
        <v>164.49699345192428</v>
      </c>
      <c r="BK116" s="41">
        <v>164.59462785747235</v>
      </c>
      <c r="BL116" s="41"/>
      <c r="BM116" s="41">
        <v>24.893333333333334</v>
      </c>
      <c r="BN116" s="41">
        <v>13.046666666666667</v>
      </c>
    </row>
    <row r="117" spans="2:66" x14ac:dyDescent="0.25">
      <c r="B117" s="41">
        <v>16.804666666666666</v>
      </c>
      <c r="C117" s="41">
        <v>22.586000000000002</v>
      </c>
      <c r="D117" s="41">
        <v>12.18</v>
      </c>
      <c r="E117" s="41">
        <v>9.5766666666666662</v>
      </c>
      <c r="F117" s="41">
        <v>14.583333333333334</v>
      </c>
      <c r="G117" s="41">
        <v>10.516666666666667</v>
      </c>
      <c r="H117" s="41"/>
      <c r="I117" s="41">
        <v>-30.586666666666673</v>
      </c>
      <c r="J117" s="41"/>
      <c r="K117" s="41"/>
      <c r="L117" s="41"/>
      <c r="M117" s="41"/>
      <c r="N117" s="41">
        <v>14.048883555555555</v>
      </c>
      <c r="O117" s="41"/>
      <c r="P117" s="41"/>
      <c r="Q117" s="41"/>
      <c r="R117" s="41"/>
      <c r="S117" s="41"/>
      <c r="T117" s="41">
        <v>90.981786339036717</v>
      </c>
      <c r="U117" s="42"/>
      <c r="V117" s="41">
        <v>3</v>
      </c>
      <c r="W117" s="41">
        <v>26.716519999999999</v>
      </c>
      <c r="X117" s="41"/>
      <c r="Y117" s="41"/>
      <c r="Z117" s="41"/>
      <c r="AA117" s="41"/>
      <c r="AB117" s="41"/>
      <c r="AC117" s="41"/>
      <c r="AD117" s="41">
        <v>74.906666666666766</v>
      </c>
      <c r="AE117" s="41"/>
      <c r="AF117" s="41"/>
      <c r="AG117" s="41"/>
      <c r="AH117" s="41"/>
      <c r="AI117" s="41">
        <v>8.9433333333333316</v>
      </c>
      <c r="AJ117" s="41"/>
      <c r="AK117" s="41">
        <v>17.693333333333335</v>
      </c>
      <c r="AL117" s="41"/>
      <c r="AM117" s="41"/>
      <c r="AN117" s="41">
        <v>13.855925925925924</v>
      </c>
      <c r="AO117" s="41"/>
      <c r="AP117" s="41"/>
      <c r="AQ117" s="41"/>
      <c r="AR117" s="41">
        <v>15.479333333333335</v>
      </c>
      <c r="AS117" s="41">
        <v>21.66</v>
      </c>
      <c r="AT117" s="41">
        <v>11.63</v>
      </c>
      <c r="AU117" s="41"/>
      <c r="AV117" s="41"/>
      <c r="AW117" s="40">
        <v>0.15051921300000001</v>
      </c>
      <c r="AX117" s="41">
        <f t="shared" si="4"/>
        <v>15.051921300000002</v>
      </c>
      <c r="AY117" s="41"/>
      <c r="AZ117" s="41">
        <f t="shared" si="6"/>
        <v>10.962</v>
      </c>
      <c r="BA117" s="41">
        <v>103.92643180809434</v>
      </c>
      <c r="BB117" s="41">
        <v>0.9</v>
      </c>
      <c r="BC117" s="41"/>
      <c r="BD117" s="41"/>
      <c r="BE117" s="41"/>
      <c r="BF117" s="41">
        <v>0.10050000000000001</v>
      </c>
      <c r="BG117" s="41">
        <f t="shared" si="5"/>
        <v>-1.45</v>
      </c>
      <c r="BH117" s="41">
        <v>16.635555555555555</v>
      </c>
      <c r="BI117" s="41">
        <v>14.40111111111111</v>
      </c>
      <c r="BJ117" s="41">
        <v>165.54487287543753</v>
      </c>
      <c r="BK117" s="41">
        <v>165.46950368444001</v>
      </c>
      <c r="BL117" s="41"/>
      <c r="BM117" s="41">
        <v>24.860000000000003</v>
      </c>
      <c r="BN117" s="41">
        <v>13.03</v>
      </c>
    </row>
    <row r="118" spans="2:66" x14ac:dyDescent="0.25">
      <c r="B118" s="41">
        <v>16.903999999999996</v>
      </c>
      <c r="C118" s="41">
        <v>22.582000000000001</v>
      </c>
      <c r="D118" s="41">
        <v>12.182</v>
      </c>
      <c r="E118" s="41">
        <v>9.4166666666666661</v>
      </c>
      <c r="F118" s="41">
        <v>14.566666666666665</v>
      </c>
      <c r="G118" s="41">
        <v>10.523333333333335</v>
      </c>
      <c r="H118" s="41"/>
      <c r="I118" s="41">
        <v>-30.643333333333445</v>
      </c>
      <c r="J118" s="41"/>
      <c r="K118" s="41"/>
      <c r="L118" s="41"/>
      <c r="M118" s="41"/>
      <c r="N118" s="41">
        <v>14.04736311111111</v>
      </c>
      <c r="O118" s="41"/>
      <c r="P118" s="41"/>
      <c r="Q118" s="41"/>
      <c r="R118" s="41"/>
      <c r="S118" s="41"/>
      <c r="T118" s="41">
        <v>91.111352327298704</v>
      </c>
      <c r="U118" s="42"/>
      <c r="V118" s="41">
        <v>3</v>
      </c>
      <c r="W118" s="41">
        <v>26.222000000000001</v>
      </c>
      <c r="X118" s="41"/>
      <c r="Y118" s="41"/>
      <c r="Z118" s="41"/>
      <c r="AA118" s="41"/>
      <c r="AB118" s="41"/>
      <c r="AC118" s="41"/>
      <c r="AD118" s="41">
        <v>75.950000000000188</v>
      </c>
      <c r="AE118" s="41"/>
      <c r="AF118" s="41"/>
      <c r="AG118" s="41"/>
      <c r="AH118" s="41"/>
      <c r="AI118" s="41">
        <v>8.870000000000001</v>
      </c>
      <c r="AJ118" s="41"/>
      <c r="AK118" s="41">
        <v>17.579999999999998</v>
      </c>
      <c r="AL118" s="41"/>
      <c r="AM118" s="41"/>
      <c r="AN118" s="41">
        <v>14.04148148148148</v>
      </c>
      <c r="AO118" s="41"/>
      <c r="AP118" s="41"/>
      <c r="AQ118" s="41"/>
      <c r="AR118" s="41">
        <v>15.462666666666669</v>
      </c>
      <c r="AS118" s="41">
        <v>21.660000000000004</v>
      </c>
      <c r="AT118" s="41">
        <v>11.62</v>
      </c>
      <c r="AU118" s="41"/>
      <c r="AV118" s="41"/>
      <c r="AW118" s="40">
        <v>0.150316124</v>
      </c>
      <c r="AX118" s="41">
        <f t="shared" si="4"/>
        <v>15.0316124</v>
      </c>
      <c r="AY118" s="41"/>
      <c r="AZ118" s="41">
        <f t="shared" si="6"/>
        <v>10.963800000000001</v>
      </c>
      <c r="BA118" s="41">
        <v>104.0113114446924</v>
      </c>
      <c r="BB118" s="41">
        <v>0.9</v>
      </c>
      <c r="BC118" s="41"/>
      <c r="BD118" s="41"/>
      <c r="BE118" s="41"/>
      <c r="BF118" s="41">
        <v>0.10050000000000001</v>
      </c>
      <c r="BG118" s="41">
        <f t="shared" si="5"/>
        <v>-1.45</v>
      </c>
      <c r="BH118" s="41">
        <v>16.526666666666667</v>
      </c>
      <c r="BI118" s="41">
        <v>14.542222222222223</v>
      </c>
      <c r="BJ118" s="41">
        <v>166.37044408480614</v>
      </c>
      <c r="BK118" s="41">
        <v>166.4733430297097</v>
      </c>
      <c r="BL118" s="41"/>
      <c r="BM118" s="41">
        <v>24.860000000000003</v>
      </c>
      <c r="BN118" s="41">
        <v>13.03</v>
      </c>
    </row>
    <row r="119" spans="2:66" x14ac:dyDescent="0.25">
      <c r="B119" s="41">
        <v>17.02933333333333</v>
      </c>
      <c r="C119" s="41">
        <v>22.578000000000003</v>
      </c>
      <c r="D119" s="41">
        <v>12.18</v>
      </c>
      <c r="E119" s="41">
        <v>8.9966666666666679</v>
      </c>
      <c r="F119" s="41">
        <v>14.576666666666668</v>
      </c>
      <c r="G119" s="41">
        <v>10.513333333333334</v>
      </c>
      <c r="H119" s="41"/>
      <c r="I119" s="41">
        <v>-30.826666666666824</v>
      </c>
      <c r="J119" s="41"/>
      <c r="K119" s="41"/>
      <c r="L119" s="41"/>
      <c r="M119" s="41"/>
      <c r="N119" s="41">
        <v>14.042789333333333</v>
      </c>
      <c r="O119" s="41"/>
      <c r="P119" s="41"/>
      <c r="Q119" s="41"/>
      <c r="R119" s="41"/>
      <c r="S119" s="41"/>
      <c r="T119" s="41">
        <v>91.097860468816336</v>
      </c>
      <c r="U119" s="42"/>
      <c r="V119" s="41">
        <v>3</v>
      </c>
      <c r="W119" s="41">
        <v>25.572160000000004</v>
      </c>
      <c r="X119" s="41"/>
      <c r="Y119" s="41"/>
      <c r="Z119" s="41"/>
      <c r="AA119" s="41"/>
      <c r="AB119" s="41"/>
      <c r="AC119" s="41"/>
      <c r="AD119" s="41">
        <v>76.273333333333326</v>
      </c>
      <c r="AE119" s="41"/>
      <c r="AF119" s="41"/>
      <c r="AG119" s="41"/>
      <c r="AH119" s="41"/>
      <c r="AI119" s="41">
        <v>8.77</v>
      </c>
      <c r="AJ119" s="41"/>
      <c r="AK119" s="41">
        <v>17.636666666666667</v>
      </c>
      <c r="AL119" s="41"/>
      <c r="AM119" s="41"/>
      <c r="AN119" s="41">
        <v>14.233703703703704</v>
      </c>
      <c r="AO119" s="41"/>
      <c r="AP119" s="41"/>
      <c r="AQ119" s="41"/>
      <c r="AR119" s="41">
        <v>15.449066666666667</v>
      </c>
      <c r="AS119" s="41">
        <v>21.654</v>
      </c>
      <c r="AT119" s="41">
        <v>11.62</v>
      </c>
      <c r="AU119" s="41"/>
      <c r="AV119" s="41"/>
      <c r="AW119" s="40">
        <v>0.150250196</v>
      </c>
      <c r="AX119" s="41">
        <f t="shared" si="4"/>
        <v>15.0250196</v>
      </c>
      <c r="AY119" s="41"/>
      <c r="AZ119" s="41">
        <f t="shared" si="6"/>
        <v>10.962</v>
      </c>
      <c r="BA119" s="41">
        <v>104.06548889488955</v>
      </c>
      <c r="BB119" s="41">
        <v>0.9</v>
      </c>
      <c r="BC119" s="41"/>
      <c r="BD119" s="41"/>
      <c r="BE119" s="41"/>
      <c r="BF119" s="41">
        <v>0.10050000000000001</v>
      </c>
      <c r="BG119" s="41">
        <f t="shared" si="5"/>
        <v>-1.45</v>
      </c>
      <c r="BH119" s="41">
        <v>16.584444444444443</v>
      </c>
      <c r="BI119" s="41">
        <v>14.383333333333335</v>
      </c>
      <c r="BJ119" s="41">
        <v>167.50916473495138</v>
      </c>
      <c r="BK119" s="41">
        <v>167.44740517392313</v>
      </c>
      <c r="BL119" s="41"/>
      <c r="BM119" s="41">
        <v>24.813333333333333</v>
      </c>
      <c r="BN119" s="41">
        <v>13.003333333333334</v>
      </c>
    </row>
    <row r="120" spans="2:66" x14ac:dyDescent="0.25">
      <c r="B120" s="41">
        <v>17.149333333333331</v>
      </c>
      <c r="C120" s="41">
        <v>22.582000000000001</v>
      </c>
      <c r="D120" s="41">
        <v>12.178000000000001</v>
      </c>
      <c r="E120" s="41">
        <v>9.2200000000000006</v>
      </c>
      <c r="F120" s="41">
        <v>14.580000000000002</v>
      </c>
      <c r="G120" s="41">
        <v>10.510000000000002</v>
      </c>
      <c r="H120" s="41"/>
      <c r="I120" s="41">
        <v>-31.22000000000007</v>
      </c>
      <c r="J120" s="41"/>
      <c r="K120" s="41"/>
      <c r="L120" s="41"/>
      <c r="M120" s="41"/>
      <c r="N120" s="41">
        <v>14.029575555555557</v>
      </c>
      <c r="O120" s="41"/>
      <c r="P120" s="41"/>
      <c r="Q120" s="41"/>
      <c r="R120" s="41"/>
      <c r="S120" s="41"/>
      <c r="T120" s="41">
        <v>91.014601617176723</v>
      </c>
      <c r="U120" s="42"/>
      <c r="V120" s="41">
        <v>3</v>
      </c>
      <c r="W120" s="41">
        <v>25.602679999999999</v>
      </c>
      <c r="X120" s="41"/>
      <c r="Y120" s="41"/>
      <c r="Z120" s="41"/>
      <c r="AA120" s="41"/>
      <c r="AB120" s="41"/>
      <c r="AC120" s="41"/>
      <c r="AD120" s="41">
        <v>77.153333333333407</v>
      </c>
      <c r="AE120" s="41"/>
      <c r="AF120" s="41"/>
      <c r="AG120" s="41"/>
      <c r="AH120" s="41"/>
      <c r="AI120" s="41">
        <v>8.86</v>
      </c>
      <c r="AJ120" s="41"/>
      <c r="AK120" s="41">
        <v>17.8</v>
      </c>
      <c r="AL120" s="41"/>
      <c r="AM120" s="41"/>
      <c r="AN120" s="41">
        <v>14.278888888888888</v>
      </c>
      <c r="AO120" s="41"/>
      <c r="AP120" s="41"/>
      <c r="AQ120" s="41"/>
      <c r="AR120" s="41">
        <v>15.423866666666664</v>
      </c>
      <c r="AS120" s="41">
        <v>21.637999999999995</v>
      </c>
      <c r="AT120" s="41">
        <v>11.63</v>
      </c>
      <c r="AU120" s="41"/>
      <c r="AV120" s="41"/>
      <c r="AW120" s="40">
        <v>0.15037644</v>
      </c>
      <c r="AX120" s="41">
        <f t="shared" si="4"/>
        <v>15.037644</v>
      </c>
      <c r="AY120" s="41"/>
      <c r="AZ120" s="41">
        <f t="shared" si="6"/>
        <v>10.9602</v>
      </c>
      <c r="BA120" s="41">
        <v>104.05140348126204</v>
      </c>
      <c r="BB120" s="41">
        <v>0.9</v>
      </c>
      <c r="BC120" s="41"/>
      <c r="BD120" s="41"/>
      <c r="BE120" s="41"/>
      <c r="BF120" s="41">
        <v>0.10050000000000001</v>
      </c>
      <c r="BG120" s="41">
        <f t="shared" si="5"/>
        <v>-1.45</v>
      </c>
      <c r="BH120" s="41">
        <v>16.718888888888888</v>
      </c>
      <c r="BI120" s="41">
        <v>14.601111111111113</v>
      </c>
      <c r="BJ120" s="41">
        <v>168.46792945954766</v>
      </c>
      <c r="BK120" s="41">
        <v>168.51411867038351</v>
      </c>
      <c r="BL120" s="41"/>
      <c r="BM120" s="41">
        <v>24.796666666666667</v>
      </c>
      <c r="BN120" s="41">
        <v>12.993333333333334</v>
      </c>
    </row>
    <row r="121" spans="2:66" x14ac:dyDescent="0.25">
      <c r="B121" s="41">
        <v>17.168666666666667</v>
      </c>
      <c r="C121" s="41">
        <v>22.58</v>
      </c>
      <c r="D121" s="41">
        <v>12.173999999999999</v>
      </c>
      <c r="E121" s="41">
        <v>9.2600000000000016</v>
      </c>
      <c r="F121" s="41">
        <v>14.580000000000002</v>
      </c>
      <c r="G121" s="41">
        <v>10.496666666666666</v>
      </c>
      <c r="H121" s="41"/>
      <c r="I121" s="41">
        <v>-31.413333333333249</v>
      </c>
      <c r="J121" s="41"/>
      <c r="K121" s="41"/>
      <c r="L121" s="41"/>
      <c r="M121" s="41"/>
      <c r="N121" s="41">
        <v>14.006637333333332</v>
      </c>
      <c r="O121" s="41"/>
      <c r="P121" s="41"/>
      <c r="Q121" s="41"/>
      <c r="R121" s="41"/>
      <c r="S121" s="41"/>
      <c r="T121" s="41">
        <v>91.038897720169828</v>
      </c>
      <c r="U121" s="42"/>
      <c r="V121" s="41">
        <v>3</v>
      </c>
      <c r="W121" s="41">
        <v>25.960499999999996</v>
      </c>
      <c r="X121" s="41"/>
      <c r="Y121" s="41"/>
      <c r="Z121" s="41"/>
      <c r="AA121" s="41"/>
      <c r="AB121" s="41"/>
      <c r="AC121" s="41"/>
      <c r="AD121" s="41">
        <v>76.776666666666756</v>
      </c>
      <c r="AE121" s="41"/>
      <c r="AF121" s="41"/>
      <c r="AG121" s="41"/>
      <c r="AH121" s="41"/>
      <c r="AI121" s="41">
        <v>8.7399999999999984</v>
      </c>
      <c r="AJ121" s="41"/>
      <c r="AK121" s="41">
        <v>17.97</v>
      </c>
      <c r="AL121" s="41"/>
      <c r="AM121" s="41"/>
      <c r="AN121" s="41">
        <v>14.3</v>
      </c>
      <c r="AO121" s="41"/>
      <c r="AP121" s="41"/>
      <c r="AQ121" s="41"/>
      <c r="AR121" s="41">
        <v>15.415199999999999</v>
      </c>
      <c r="AS121" s="41">
        <v>21.639999999999997</v>
      </c>
      <c r="AT121" s="41">
        <v>11.61</v>
      </c>
      <c r="AU121" s="41"/>
      <c r="AV121" s="41"/>
      <c r="AW121" s="40">
        <v>0.15058300399999999</v>
      </c>
      <c r="AX121" s="41">
        <f t="shared" si="4"/>
        <v>15.058300399999998</v>
      </c>
      <c r="AY121" s="41"/>
      <c r="AZ121" s="41">
        <f t="shared" si="6"/>
        <v>10.9566</v>
      </c>
      <c r="BA121" s="41">
        <v>104.0603356362387</v>
      </c>
      <c r="BB121" s="41">
        <v>0.9</v>
      </c>
      <c r="BC121" s="41"/>
      <c r="BD121" s="41"/>
      <c r="BE121" s="41"/>
      <c r="BF121" s="41">
        <v>0.10050000000000001</v>
      </c>
      <c r="BG121" s="41">
        <f t="shared" si="5"/>
        <v>-1.45</v>
      </c>
      <c r="BH121" s="41">
        <v>16.703333333333333</v>
      </c>
      <c r="BI121" s="41">
        <v>14.514444444444447</v>
      </c>
      <c r="BJ121" s="41">
        <v>169.57059250433301</v>
      </c>
      <c r="BK121" s="41">
        <v>169.46034797465475</v>
      </c>
      <c r="BL121" s="41"/>
      <c r="BM121" s="41">
        <v>24.76</v>
      </c>
      <c r="BN121" s="41">
        <v>12.97</v>
      </c>
    </row>
    <row r="122" spans="2:66" x14ac:dyDescent="0.25">
      <c r="B122" s="41">
        <v>17.192666666666668</v>
      </c>
      <c r="C122" s="41">
        <v>22.573999999999998</v>
      </c>
      <c r="D122" s="41">
        <v>12.172000000000001</v>
      </c>
      <c r="E122" s="41">
        <v>9.413333333333334</v>
      </c>
      <c r="F122" s="41">
        <v>14.559999999999999</v>
      </c>
      <c r="G122" s="41">
        <v>10.523333333333335</v>
      </c>
      <c r="H122" s="41"/>
      <c r="I122" s="41">
        <v>-31.459999999999955</v>
      </c>
      <c r="J122" s="41"/>
      <c r="K122" s="41"/>
      <c r="L122" s="41"/>
      <c r="M122" s="41"/>
      <c r="N122" s="41">
        <v>13.979905333333335</v>
      </c>
      <c r="O122" s="41"/>
      <c r="P122" s="41"/>
      <c r="Q122" s="41"/>
      <c r="R122" s="41"/>
      <c r="S122" s="41"/>
      <c r="T122" s="41">
        <v>91.090859121848169</v>
      </c>
      <c r="U122" s="42"/>
      <c r="V122" s="41">
        <v>3</v>
      </c>
      <c r="W122" s="41">
        <v>25.983159999999998</v>
      </c>
      <c r="X122" s="41"/>
      <c r="Y122" s="41"/>
      <c r="Z122" s="41"/>
      <c r="AA122" s="41"/>
      <c r="AB122" s="41"/>
      <c r="AC122" s="41"/>
      <c r="AD122" s="41">
        <v>77.610000000000042</v>
      </c>
      <c r="AE122" s="41"/>
      <c r="AF122" s="41"/>
      <c r="AG122" s="41"/>
      <c r="AH122" s="41"/>
      <c r="AI122" s="41">
        <v>9.1333333333333329</v>
      </c>
      <c r="AJ122" s="41"/>
      <c r="AK122" s="41">
        <v>18.073333333333334</v>
      </c>
      <c r="AL122" s="41"/>
      <c r="AM122" s="41"/>
      <c r="AN122" s="41">
        <v>14.222592592592594</v>
      </c>
      <c r="AO122" s="41"/>
      <c r="AP122" s="41"/>
      <c r="AQ122" s="41"/>
      <c r="AR122" s="41">
        <v>15.409733333333334</v>
      </c>
      <c r="AS122" s="41">
        <v>21.632000000000001</v>
      </c>
      <c r="AT122" s="41">
        <v>11.58</v>
      </c>
      <c r="AU122" s="41"/>
      <c r="AV122" s="41"/>
      <c r="AW122" s="40">
        <v>0.150841484</v>
      </c>
      <c r="AX122" s="41">
        <f t="shared" si="4"/>
        <v>15.0841484</v>
      </c>
      <c r="AY122" s="41"/>
      <c r="AZ122" s="41">
        <f t="shared" si="6"/>
        <v>10.954800000000001</v>
      </c>
      <c r="BA122" s="41">
        <v>104.07114670579591</v>
      </c>
      <c r="BB122" s="41">
        <v>0.9</v>
      </c>
      <c r="BC122" s="41"/>
      <c r="BD122" s="41"/>
      <c r="BE122" s="41"/>
      <c r="BF122" s="41">
        <v>0.10050000000000001</v>
      </c>
      <c r="BG122" s="41">
        <f t="shared" si="5"/>
        <v>-1.45</v>
      </c>
      <c r="BH122" s="41">
        <v>16.706666666666667</v>
      </c>
      <c r="BI122" s="41">
        <v>14.682222222222222</v>
      </c>
      <c r="BJ122" s="41">
        <v>170.34711837532791</v>
      </c>
      <c r="BK122" s="41">
        <v>170.34711837532791</v>
      </c>
      <c r="BL122" s="41"/>
      <c r="BM122" s="41">
        <v>24.77</v>
      </c>
      <c r="BN122" s="41">
        <v>12.976666666666667</v>
      </c>
    </row>
    <row r="123" spans="2:66" x14ac:dyDescent="0.25">
      <c r="B123" s="41">
        <v>17.302</v>
      </c>
      <c r="C123" s="41">
        <v>22.567999999999998</v>
      </c>
      <c r="D123" s="41">
        <v>12.168000000000001</v>
      </c>
      <c r="E123" s="41">
        <v>9.02</v>
      </c>
      <c r="F123" s="41">
        <v>14.563333333333331</v>
      </c>
      <c r="G123" s="41">
        <v>10.549999999999999</v>
      </c>
      <c r="H123" s="41"/>
      <c r="I123" s="41">
        <v>-31.400000000000006</v>
      </c>
      <c r="J123" s="41"/>
      <c r="K123" s="41"/>
      <c r="L123" s="41"/>
      <c r="M123" s="41"/>
      <c r="N123" s="41">
        <v>13.959286666666666</v>
      </c>
      <c r="O123" s="41"/>
      <c r="P123" s="41"/>
      <c r="Q123" s="41"/>
      <c r="R123" s="41"/>
      <c r="S123" s="41"/>
      <c r="T123" s="41">
        <v>91.156102846039474</v>
      </c>
      <c r="U123" s="42"/>
      <c r="V123" s="41">
        <v>3</v>
      </c>
      <c r="W123" s="41">
        <v>26.171840000000003</v>
      </c>
      <c r="X123" s="41"/>
      <c r="Y123" s="41"/>
      <c r="Z123" s="41"/>
      <c r="AA123" s="41"/>
      <c r="AB123" s="41"/>
      <c r="AC123" s="41"/>
      <c r="AD123" s="41">
        <v>76.750000000000099</v>
      </c>
      <c r="AE123" s="41"/>
      <c r="AF123" s="41"/>
      <c r="AG123" s="41"/>
      <c r="AH123" s="41"/>
      <c r="AI123" s="41">
        <v>9.0833333333333339</v>
      </c>
      <c r="AJ123" s="41"/>
      <c r="AK123" s="41">
        <v>18.133333333333333</v>
      </c>
      <c r="AL123" s="41"/>
      <c r="AM123" s="41"/>
      <c r="AN123" s="41">
        <v>14.134074074074073</v>
      </c>
      <c r="AO123" s="41"/>
      <c r="AP123" s="41"/>
      <c r="AQ123" s="41"/>
      <c r="AR123" s="41">
        <v>15.411199999999999</v>
      </c>
      <c r="AS123" s="41">
        <v>21.616</v>
      </c>
      <c r="AT123" s="41">
        <v>11.62</v>
      </c>
      <c r="AU123" s="41"/>
      <c r="AV123" s="41"/>
      <c r="AW123" s="40">
        <v>0.15099242199999999</v>
      </c>
      <c r="AX123" s="41">
        <f t="shared" si="4"/>
        <v>15.099242199999999</v>
      </c>
      <c r="AY123" s="41"/>
      <c r="AZ123" s="41">
        <f t="shared" si="6"/>
        <v>10.951200000000002</v>
      </c>
      <c r="BA123" s="41">
        <v>104.11718200629208</v>
      </c>
      <c r="BB123" s="41">
        <v>0.9</v>
      </c>
      <c r="BC123" s="41"/>
      <c r="BD123" s="41"/>
      <c r="BE123" s="41"/>
      <c r="BF123" s="41">
        <v>0.10050000000000001</v>
      </c>
      <c r="BG123" s="41">
        <f t="shared" si="5"/>
        <v>-1.45</v>
      </c>
      <c r="BH123" s="41">
        <v>16.722222222222218</v>
      </c>
      <c r="BI123" s="41">
        <v>14.421111111111109</v>
      </c>
      <c r="BJ123" s="41">
        <v>171.11798640382403</v>
      </c>
      <c r="BK123" s="41">
        <v>171.11798640382403</v>
      </c>
      <c r="BL123" s="41"/>
      <c r="BM123" s="41">
        <v>24.779999999999998</v>
      </c>
      <c r="BN123" s="41">
        <v>12.979999999999999</v>
      </c>
    </row>
    <row r="124" spans="2:66" x14ac:dyDescent="0.25">
      <c r="B124" s="41">
        <v>17.421333333333333</v>
      </c>
      <c r="C124" s="41">
        <v>22.566000000000003</v>
      </c>
      <c r="D124" s="41">
        <v>12.164</v>
      </c>
      <c r="E124" s="41">
        <v>9.0233333333333334</v>
      </c>
      <c r="F124" s="41">
        <v>14.583333333333334</v>
      </c>
      <c r="G124" s="41">
        <v>10.543333333333333</v>
      </c>
      <c r="H124" s="41"/>
      <c r="I124" s="41">
        <v>-31.743333333333368</v>
      </c>
      <c r="J124" s="41"/>
      <c r="K124" s="41"/>
      <c r="L124" s="41"/>
      <c r="M124" s="41"/>
      <c r="N124" s="41">
        <v>13.942911555555554</v>
      </c>
      <c r="O124" s="41"/>
      <c r="P124" s="41"/>
      <c r="Q124" s="41"/>
      <c r="R124" s="41"/>
      <c r="S124" s="41"/>
      <c r="T124" s="41">
        <v>91.205933915345398</v>
      </c>
      <c r="U124" s="42"/>
      <c r="V124" s="41">
        <v>3</v>
      </c>
      <c r="W124" s="41">
        <v>26.225359999999998</v>
      </c>
      <c r="X124" s="41"/>
      <c r="Y124" s="41"/>
      <c r="Z124" s="41"/>
      <c r="AA124" s="41"/>
      <c r="AB124" s="41"/>
      <c r="AC124" s="41"/>
      <c r="AD124" s="41">
        <v>77.73666666666665</v>
      </c>
      <c r="AE124" s="41"/>
      <c r="AF124" s="41"/>
      <c r="AG124" s="41"/>
      <c r="AH124" s="41"/>
      <c r="AI124" s="41">
        <v>9.1133333333333333</v>
      </c>
      <c r="AJ124" s="41"/>
      <c r="AK124" s="41">
        <v>18.153333333333332</v>
      </c>
      <c r="AL124" s="41"/>
      <c r="AM124" s="41"/>
      <c r="AN124" s="41">
        <v>14.03777777777778</v>
      </c>
      <c r="AO124" s="41"/>
      <c r="AP124" s="41"/>
      <c r="AQ124" s="41"/>
      <c r="AR124" s="41">
        <v>15.418933333333333</v>
      </c>
      <c r="AS124" s="41">
        <v>21.610000000000003</v>
      </c>
      <c r="AT124" s="41">
        <v>11.589999999999998</v>
      </c>
      <c r="AU124" s="41"/>
      <c r="AV124" s="41"/>
      <c r="AW124" s="40">
        <v>0.151066164</v>
      </c>
      <c r="AX124" s="41">
        <f t="shared" si="4"/>
        <v>15.1066164</v>
      </c>
      <c r="AY124" s="41"/>
      <c r="AZ124" s="41">
        <f t="shared" si="6"/>
        <v>10.9476</v>
      </c>
      <c r="BA124" s="41">
        <v>104.12312305706121</v>
      </c>
      <c r="BB124" s="41">
        <v>0.9</v>
      </c>
      <c r="BC124" s="41"/>
      <c r="BD124" s="41"/>
      <c r="BE124" s="41"/>
      <c r="BF124" s="41">
        <v>0.10050000000000001</v>
      </c>
      <c r="BG124" s="41">
        <f t="shared" si="5"/>
        <v>-1.45</v>
      </c>
      <c r="BH124" s="41">
        <v>16.72444444444444</v>
      </c>
      <c r="BI124" s="41">
        <v>14.594444444444447</v>
      </c>
      <c r="BJ124" s="41">
        <v>171.80811764155925</v>
      </c>
      <c r="BK124" s="41">
        <v>171.80811764155925</v>
      </c>
      <c r="BL124" s="41"/>
      <c r="BM124" s="41">
        <v>24.803333333333335</v>
      </c>
      <c r="BN124" s="41">
        <v>12.993333333333334</v>
      </c>
    </row>
    <row r="125" spans="2:66" x14ac:dyDescent="0.25">
      <c r="B125" s="41">
        <v>17.489999999999998</v>
      </c>
      <c r="C125" s="41">
        <v>22.56</v>
      </c>
      <c r="D125" s="41">
        <v>12.161999999999999</v>
      </c>
      <c r="E125" s="41">
        <v>8.9866666666666664</v>
      </c>
      <c r="F125" s="41">
        <v>14.593333333333334</v>
      </c>
      <c r="G125" s="41">
        <v>10.553333333333333</v>
      </c>
      <c r="H125" s="41"/>
      <c r="I125" s="41">
        <v>-31.980000000000075</v>
      </c>
      <c r="J125" s="41"/>
      <c r="K125" s="41"/>
      <c r="L125" s="41"/>
      <c r="M125" s="41"/>
      <c r="N125" s="41">
        <v>13.937216888888889</v>
      </c>
      <c r="O125" s="41"/>
      <c r="P125" s="41"/>
      <c r="Q125" s="41"/>
      <c r="R125" s="41"/>
      <c r="S125" s="41"/>
      <c r="T125" s="41">
        <v>91.234222467094312</v>
      </c>
      <c r="U125" s="42"/>
      <c r="V125" s="41">
        <v>3</v>
      </c>
      <c r="W125" s="41">
        <v>26.301819999999999</v>
      </c>
      <c r="X125" s="41"/>
      <c r="Y125" s="41"/>
      <c r="Z125" s="41"/>
      <c r="AA125" s="41"/>
      <c r="AB125" s="41"/>
      <c r="AC125" s="41"/>
      <c r="AD125" s="41">
        <v>77.500000000000128</v>
      </c>
      <c r="AE125" s="41"/>
      <c r="AF125" s="41"/>
      <c r="AG125" s="41"/>
      <c r="AH125" s="41"/>
      <c r="AI125" s="41">
        <v>8.8899999999999988</v>
      </c>
      <c r="AJ125" s="41"/>
      <c r="AK125" s="41">
        <v>18.159999999999997</v>
      </c>
      <c r="AL125" s="41"/>
      <c r="AM125" s="41"/>
      <c r="AN125" s="41">
        <v>14.124814814814815</v>
      </c>
      <c r="AO125" s="41"/>
      <c r="AP125" s="41"/>
      <c r="AQ125" s="41"/>
      <c r="AR125" s="41">
        <v>15.437066666666666</v>
      </c>
      <c r="AS125" s="41">
        <v>21.612000000000002</v>
      </c>
      <c r="AT125" s="41">
        <v>11.589999999999998</v>
      </c>
      <c r="AU125" s="41"/>
      <c r="AV125" s="41"/>
      <c r="AW125" s="40">
        <v>0.151010529</v>
      </c>
      <c r="AX125" s="41">
        <f t="shared" si="4"/>
        <v>15.101052900000001</v>
      </c>
      <c r="AY125" s="41"/>
      <c r="AZ125" s="41">
        <f t="shared" si="6"/>
        <v>10.9458</v>
      </c>
      <c r="BA125" s="41">
        <v>104.13808452527631</v>
      </c>
      <c r="BB125" s="41">
        <v>0.9</v>
      </c>
      <c r="BC125" s="41"/>
      <c r="BD125" s="41"/>
      <c r="BE125" s="41"/>
      <c r="BF125" s="41">
        <v>0.10050000000000001</v>
      </c>
      <c r="BG125" s="41">
        <f t="shared" si="5"/>
        <v>-1.45</v>
      </c>
      <c r="BH125" s="41">
        <v>16.71</v>
      </c>
      <c r="BI125" s="41">
        <v>14.3</v>
      </c>
      <c r="BJ125" s="41">
        <v>172.98453740118063</v>
      </c>
      <c r="BK125" s="41">
        <v>172.98453740118063</v>
      </c>
      <c r="BL125" s="41"/>
      <c r="BM125" s="41">
        <v>24.756666666666664</v>
      </c>
      <c r="BN125" s="41">
        <v>12.966666666666667</v>
      </c>
    </row>
    <row r="126" spans="2:66" x14ac:dyDescent="0.25">
      <c r="B126" s="41">
        <v>17.494666666666667</v>
      </c>
      <c r="C126" s="41">
        <v>22.554000000000002</v>
      </c>
      <c r="D126" s="41">
        <v>12.156000000000001</v>
      </c>
      <c r="E126" s="41">
        <v>9.4266666666666659</v>
      </c>
      <c r="F126" s="41">
        <v>14.596666666666666</v>
      </c>
      <c r="G126" s="41">
        <v>10.533333333333333</v>
      </c>
      <c r="H126" s="41"/>
      <c r="I126" s="41">
        <v>-32.363333333333344</v>
      </c>
      <c r="J126" s="41"/>
      <c r="K126" s="41"/>
      <c r="L126" s="41"/>
      <c r="M126" s="41"/>
      <c r="N126" s="41">
        <v>13.941636000000003</v>
      </c>
      <c r="O126" s="41"/>
      <c r="P126" s="41"/>
      <c r="Q126" s="41"/>
      <c r="R126" s="41"/>
      <c r="S126" s="41"/>
      <c r="T126" s="41">
        <v>91.221416503153193</v>
      </c>
      <c r="U126" s="42"/>
      <c r="V126" s="41">
        <v>3</v>
      </c>
      <c r="W126" s="41">
        <v>25.785119999999999</v>
      </c>
      <c r="X126" s="41"/>
      <c r="Y126" s="41"/>
      <c r="Z126" s="41"/>
      <c r="AA126" s="41"/>
      <c r="AB126" s="41"/>
      <c r="AC126" s="41"/>
      <c r="AD126" s="41">
        <v>78.616666666666731</v>
      </c>
      <c r="AE126" s="41"/>
      <c r="AF126" s="41"/>
      <c r="AG126" s="41"/>
      <c r="AH126" s="41"/>
      <c r="AI126" s="41">
        <v>8.8733333333333331</v>
      </c>
      <c r="AJ126" s="41"/>
      <c r="AK126" s="41">
        <v>18.173333333333332</v>
      </c>
      <c r="AL126" s="41"/>
      <c r="AM126" s="41"/>
      <c r="AN126" s="41">
        <v>14.070000000000002</v>
      </c>
      <c r="AO126" s="41"/>
      <c r="AP126" s="41"/>
      <c r="AQ126" s="41"/>
      <c r="AR126" s="41">
        <v>15.449466666666666</v>
      </c>
      <c r="AS126" s="41">
        <v>21.6</v>
      </c>
      <c r="AT126" s="41">
        <v>11.589999999999998</v>
      </c>
      <c r="AU126" s="41"/>
      <c r="AV126" s="41"/>
      <c r="AW126" s="40">
        <v>0.15093947099999999</v>
      </c>
      <c r="AX126" s="41">
        <f t="shared" si="4"/>
        <v>15.093947099999999</v>
      </c>
      <c r="AY126" s="41"/>
      <c r="AZ126" s="41">
        <f t="shared" si="6"/>
        <v>10.9404</v>
      </c>
      <c r="BA126" s="41">
        <v>104.13701050019249</v>
      </c>
      <c r="BB126" s="41">
        <v>0.9</v>
      </c>
      <c r="BC126" s="41"/>
      <c r="BD126" s="41"/>
      <c r="BE126" s="41"/>
      <c r="BF126" s="41">
        <v>0.10050000000000001</v>
      </c>
      <c r="BG126" s="41">
        <f t="shared" si="5"/>
        <v>-1.45</v>
      </c>
      <c r="BH126" s="41">
        <v>16.68888888888889</v>
      </c>
      <c r="BI126" s="41">
        <v>14.424444444444443</v>
      </c>
      <c r="BJ126" s="41">
        <v>173.94525056962206</v>
      </c>
      <c r="BK126" s="41">
        <v>173.94525056962206</v>
      </c>
      <c r="BL126" s="41"/>
      <c r="BM126" s="41">
        <v>24.743333333333332</v>
      </c>
      <c r="BN126" s="41">
        <v>12.96</v>
      </c>
    </row>
    <row r="127" spans="2:66" x14ac:dyDescent="0.25">
      <c r="B127" s="41">
        <v>17.461333333333336</v>
      </c>
      <c r="C127" s="41">
        <v>22.55</v>
      </c>
      <c r="D127" s="41">
        <v>12.148</v>
      </c>
      <c r="E127" s="41">
        <v>9.2166666666666668</v>
      </c>
      <c r="F127" s="41">
        <v>14.580000000000002</v>
      </c>
      <c r="G127" s="41">
        <v>10.549999999999999</v>
      </c>
      <c r="H127" s="41"/>
      <c r="I127" s="41">
        <v>-32.243333333333354</v>
      </c>
      <c r="J127" s="41"/>
      <c r="K127" s="41"/>
      <c r="L127" s="41"/>
      <c r="M127" s="41"/>
      <c r="N127" s="41">
        <v>13.957620888888888</v>
      </c>
      <c r="O127" s="41"/>
      <c r="P127" s="41"/>
      <c r="Q127" s="41"/>
      <c r="R127" s="41"/>
      <c r="S127" s="41"/>
      <c r="T127" s="41">
        <v>91.196975000420409</v>
      </c>
      <c r="U127" s="42"/>
      <c r="V127" s="41">
        <v>3</v>
      </c>
      <c r="W127" s="41">
        <v>25.300820000000002</v>
      </c>
      <c r="X127" s="41"/>
      <c r="Y127" s="41"/>
      <c r="Z127" s="41"/>
      <c r="AA127" s="41"/>
      <c r="AB127" s="41"/>
      <c r="AC127" s="41"/>
      <c r="AD127" s="41">
        <v>78.190000000000026</v>
      </c>
      <c r="AE127" s="41"/>
      <c r="AF127" s="41"/>
      <c r="AG127" s="41"/>
      <c r="AH127" s="41"/>
      <c r="AI127" s="41">
        <v>9.09</v>
      </c>
      <c r="AJ127" s="41"/>
      <c r="AK127" s="41">
        <v>18.18</v>
      </c>
      <c r="AL127" s="41"/>
      <c r="AM127" s="41"/>
      <c r="AN127" s="41">
        <v>13.98851851851852</v>
      </c>
      <c r="AO127" s="41"/>
      <c r="AP127" s="41"/>
      <c r="AQ127" s="41"/>
      <c r="AR127" s="41">
        <v>15.4504</v>
      </c>
      <c r="AS127" s="41">
        <v>21.597999999999999</v>
      </c>
      <c r="AT127" s="41">
        <v>11.589999999999998</v>
      </c>
      <c r="AU127" s="41"/>
      <c r="AV127" s="41"/>
      <c r="AW127" s="40">
        <v>0.150829307</v>
      </c>
      <c r="AX127" s="41">
        <f t="shared" si="4"/>
        <v>15.0829307</v>
      </c>
      <c r="AY127" s="41"/>
      <c r="AZ127" s="41">
        <f t="shared" si="6"/>
        <v>10.933199999999999</v>
      </c>
      <c r="BA127" s="41">
        <v>104.18686930673137</v>
      </c>
      <c r="BB127" s="41">
        <v>0.9</v>
      </c>
      <c r="BC127" s="41"/>
      <c r="BD127" s="41"/>
      <c r="BE127" s="41"/>
      <c r="BF127" s="41">
        <v>0.10050000000000001</v>
      </c>
      <c r="BG127" s="41">
        <f t="shared" si="5"/>
        <v>-1.45</v>
      </c>
      <c r="BH127" s="41">
        <v>16.745555555555555</v>
      </c>
      <c r="BI127" s="41">
        <v>14.066666666666666</v>
      </c>
      <c r="BJ127" s="41">
        <v>175.0860092652735</v>
      </c>
      <c r="BK127" s="41">
        <v>175.0860092652735</v>
      </c>
      <c r="BL127" s="41"/>
      <c r="BM127" s="41">
        <v>24.7</v>
      </c>
      <c r="BN127" s="41">
        <v>12.939999999999998</v>
      </c>
    </row>
    <row r="128" spans="2:66" x14ac:dyDescent="0.25">
      <c r="B128" s="41">
        <v>17.394666666666666</v>
      </c>
      <c r="C128" s="41">
        <v>22.537999999999997</v>
      </c>
      <c r="D128" s="41">
        <v>12.141999999999999</v>
      </c>
      <c r="E128" s="41">
        <v>9.3733333333333331</v>
      </c>
      <c r="F128" s="41">
        <v>14.583333333333334</v>
      </c>
      <c r="G128" s="41">
        <v>10.53</v>
      </c>
      <c r="H128" s="41"/>
      <c r="I128" s="41">
        <v>-32.419999999999938</v>
      </c>
      <c r="J128" s="41"/>
      <c r="K128" s="41"/>
      <c r="L128" s="41"/>
      <c r="M128" s="41"/>
      <c r="N128" s="41">
        <v>13.975876444444443</v>
      </c>
      <c r="O128" s="41"/>
      <c r="P128" s="41"/>
      <c r="Q128" s="41"/>
      <c r="R128" s="41"/>
      <c r="S128" s="41"/>
      <c r="T128" s="41">
        <v>91.21104824532479</v>
      </c>
      <c r="U128" s="42"/>
      <c r="V128" s="41">
        <v>3</v>
      </c>
      <c r="W128" s="41">
        <v>26.124020000000002</v>
      </c>
      <c r="X128" s="41"/>
      <c r="Y128" s="41"/>
      <c r="Z128" s="41"/>
      <c r="AA128" s="41"/>
      <c r="AB128" s="41"/>
      <c r="AC128" s="41"/>
      <c r="AD128" s="41">
        <v>78.583333333333357</v>
      </c>
      <c r="AE128" s="41"/>
      <c r="AF128" s="41"/>
      <c r="AG128" s="41"/>
      <c r="AH128" s="41"/>
      <c r="AI128" s="41">
        <v>8.8766666666666652</v>
      </c>
      <c r="AJ128" s="41"/>
      <c r="AK128" s="41">
        <v>18.173333333333332</v>
      </c>
      <c r="AL128" s="41"/>
      <c r="AM128" s="41"/>
      <c r="AN128" s="41">
        <v>13.718148148148146</v>
      </c>
      <c r="AO128" s="41"/>
      <c r="AP128" s="41"/>
      <c r="AQ128" s="41"/>
      <c r="AR128" s="41">
        <v>15.444266666666666</v>
      </c>
      <c r="AS128" s="41">
        <v>21.610000000000003</v>
      </c>
      <c r="AT128" s="41">
        <v>11.589999999999998</v>
      </c>
      <c r="AU128" s="41"/>
      <c r="AV128" s="41"/>
      <c r="AW128" s="40">
        <v>0.15078318199999999</v>
      </c>
      <c r="AX128" s="41">
        <f t="shared" si="4"/>
        <v>15.078318199999998</v>
      </c>
      <c r="AY128" s="41"/>
      <c r="AZ128" s="41">
        <f t="shared" si="6"/>
        <v>10.9278</v>
      </c>
      <c r="BA128" s="41">
        <v>104.2181749043304</v>
      </c>
      <c r="BB128" s="41">
        <v>0.9</v>
      </c>
      <c r="BC128" s="41"/>
      <c r="BD128" s="41"/>
      <c r="BE128" s="41"/>
      <c r="BF128" s="41">
        <v>0.10050000000000001</v>
      </c>
      <c r="BG128" s="41">
        <f t="shared" si="5"/>
        <v>-1.45</v>
      </c>
      <c r="BH128" s="41">
        <v>16.688888888888886</v>
      </c>
      <c r="BI128" s="41">
        <v>14.204444444444441</v>
      </c>
      <c r="BJ128" s="41">
        <v>175.8237982738334</v>
      </c>
      <c r="BK128" s="41">
        <v>175.8237982738334</v>
      </c>
      <c r="BL128" s="41"/>
      <c r="BM128" s="41">
        <v>24.716666666666669</v>
      </c>
      <c r="BN128" s="41">
        <v>12.949999999999998</v>
      </c>
    </row>
    <row r="129" spans="2:66" x14ac:dyDescent="0.25">
      <c r="B129" s="41">
        <v>17.287333333333336</v>
      </c>
      <c r="C129" s="41">
        <v>22.522000000000002</v>
      </c>
      <c r="D129" s="41">
        <v>12.139999999999999</v>
      </c>
      <c r="E129" s="41">
        <v>8.7933333333333348</v>
      </c>
      <c r="F129" s="41">
        <v>14.57</v>
      </c>
      <c r="G129" s="41">
        <v>10.559999999999999</v>
      </c>
      <c r="H129" s="41"/>
      <c r="I129" s="41">
        <v>-32.516666666666794</v>
      </c>
      <c r="J129" s="41"/>
      <c r="K129" s="41"/>
      <c r="L129" s="41"/>
      <c r="M129" s="41"/>
      <c r="N129" s="41">
        <v>13.992988444444446</v>
      </c>
      <c r="O129" s="41"/>
      <c r="P129" s="41"/>
      <c r="Q129" s="41"/>
      <c r="R129" s="41"/>
      <c r="S129" s="41"/>
      <c r="T129" s="41">
        <v>91.188676195294818</v>
      </c>
      <c r="U129" s="42"/>
      <c r="V129" s="41">
        <v>3</v>
      </c>
      <c r="W129" s="41">
        <v>25.581639999999993</v>
      </c>
      <c r="X129" s="41"/>
      <c r="Y129" s="41"/>
      <c r="Z129" s="41"/>
      <c r="AA129" s="41"/>
      <c r="AB129" s="41"/>
      <c r="AC129" s="41"/>
      <c r="AD129" s="41">
        <v>78.353333333333453</v>
      </c>
      <c r="AE129" s="41"/>
      <c r="AF129" s="41"/>
      <c r="AG129" s="41"/>
      <c r="AH129" s="41"/>
      <c r="AI129" s="41">
        <v>9.1766666666666659</v>
      </c>
      <c r="AJ129" s="41"/>
      <c r="AK129" s="41">
        <v>18.043333333333333</v>
      </c>
      <c r="AL129" s="41"/>
      <c r="AM129" s="41"/>
      <c r="AN129" s="41">
        <v>13.705555555555554</v>
      </c>
      <c r="AO129" s="41"/>
      <c r="AP129" s="41"/>
      <c r="AQ129" s="41"/>
      <c r="AR129" s="41">
        <v>15.417466666666668</v>
      </c>
      <c r="AS129" s="41">
        <v>21.6</v>
      </c>
      <c r="AT129" s="41">
        <v>11.589999999999998</v>
      </c>
      <c r="AU129" s="41"/>
      <c r="AV129" s="41"/>
      <c r="AW129" s="40">
        <v>0.15076230700000001</v>
      </c>
      <c r="AX129" s="41">
        <f t="shared" si="4"/>
        <v>15.076230700000002</v>
      </c>
      <c r="AY129" s="41"/>
      <c r="AZ129" s="41">
        <f t="shared" si="6"/>
        <v>10.925999999999998</v>
      </c>
      <c r="BA129" s="41">
        <v>104.2575919640332</v>
      </c>
      <c r="BB129" s="41">
        <v>0.9</v>
      </c>
      <c r="BC129" s="41"/>
      <c r="BD129" s="41"/>
      <c r="BE129" s="41"/>
      <c r="BF129" s="41">
        <v>0.10050000000000001</v>
      </c>
      <c r="BG129" s="41">
        <f t="shared" si="5"/>
        <v>-1.45</v>
      </c>
      <c r="BH129" s="41">
        <v>16.663333333333334</v>
      </c>
      <c r="BI129" s="41">
        <v>14.232222222222221</v>
      </c>
      <c r="BJ129" s="41">
        <v>176.80906777242964</v>
      </c>
      <c r="BK129" s="41">
        <v>176.80906777242964</v>
      </c>
      <c r="BL129" s="41"/>
      <c r="BM129" s="41">
        <v>24.7</v>
      </c>
      <c r="BN129" s="41">
        <v>12.939999999999998</v>
      </c>
    </row>
    <row r="130" spans="2:66" x14ac:dyDescent="0.25">
      <c r="B130" s="41">
        <v>17.233999999999998</v>
      </c>
      <c r="C130" s="41">
        <v>22.51</v>
      </c>
      <c r="D130" s="41">
        <v>12.134</v>
      </c>
      <c r="E130" s="41">
        <v>9.2166666666666668</v>
      </c>
      <c r="F130" s="41">
        <v>14.593333333333334</v>
      </c>
      <c r="G130" s="41">
        <v>10.536666666666667</v>
      </c>
      <c r="H130" s="41"/>
      <c r="I130" s="41">
        <v>-32.813333333333361</v>
      </c>
      <c r="J130" s="41"/>
      <c r="K130" s="41"/>
      <c r="L130" s="41"/>
      <c r="M130" s="41"/>
      <c r="N130" s="41">
        <v>14.003914666666667</v>
      </c>
      <c r="O130" s="41"/>
      <c r="P130" s="41"/>
      <c r="Q130" s="41"/>
      <c r="R130" s="41"/>
      <c r="S130" s="41"/>
      <c r="T130" s="41">
        <v>91.24397517470986</v>
      </c>
      <c r="U130" s="42"/>
      <c r="V130" s="41">
        <v>3</v>
      </c>
      <c r="W130" s="41">
        <v>25.403359999999996</v>
      </c>
      <c r="X130" s="41"/>
      <c r="Y130" s="41"/>
      <c r="Z130" s="41"/>
      <c r="AA130" s="41"/>
      <c r="AB130" s="41"/>
      <c r="AC130" s="41"/>
      <c r="AD130" s="41">
        <v>77.930000000000007</v>
      </c>
      <c r="AE130" s="41"/>
      <c r="AF130" s="41"/>
      <c r="AG130" s="41"/>
      <c r="AH130" s="41"/>
      <c r="AI130" s="41">
        <v>8.66</v>
      </c>
      <c r="AJ130" s="41"/>
      <c r="AK130" s="41">
        <v>17.923333333333336</v>
      </c>
      <c r="AL130" s="41"/>
      <c r="AM130" s="41"/>
      <c r="AN130" s="41">
        <v>13.738148148148147</v>
      </c>
      <c r="AO130" s="41"/>
      <c r="AP130" s="41"/>
      <c r="AQ130" s="41"/>
      <c r="AR130" s="41">
        <v>15.387466666666667</v>
      </c>
      <c r="AS130" s="41">
        <v>21.592000000000002</v>
      </c>
      <c r="AT130" s="41">
        <v>11.63</v>
      </c>
      <c r="AU130" s="41"/>
      <c r="AV130" s="41"/>
      <c r="AW130" s="40">
        <v>0.15084632000000001</v>
      </c>
      <c r="AX130" s="41">
        <f t="shared" si="4"/>
        <v>15.084632000000001</v>
      </c>
      <c r="AY130" s="41"/>
      <c r="AZ130" s="41">
        <f t="shared" si="6"/>
        <v>10.9206</v>
      </c>
      <c r="BA130" s="41">
        <v>104.26272394021393</v>
      </c>
      <c r="BB130" s="41">
        <v>0.9</v>
      </c>
      <c r="BC130" s="41"/>
      <c r="BD130" s="41"/>
      <c r="BE130" s="41"/>
      <c r="BF130" s="41">
        <v>0.10050000000000001</v>
      </c>
      <c r="BG130" s="41">
        <f t="shared" si="5"/>
        <v>-1.45</v>
      </c>
      <c r="BH130" s="41">
        <v>16.587777777777781</v>
      </c>
      <c r="BI130" s="41">
        <v>14.568888888888889</v>
      </c>
      <c r="BJ130" s="41">
        <v>177.73152744136067</v>
      </c>
      <c r="BK130" s="41">
        <v>177.73152744136067</v>
      </c>
      <c r="BL130" s="41"/>
      <c r="BM130" s="41">
        <v>24.696666666666665</v>
      </c>
      <c r="BN130" s="41">
        <v>12.936666666666666</v>
      </c>
    </row>
    <row r="131" spans="2:66" x14ac:dyDescent="0.25">
      <c r="B131" s="41">
        <v>17.253333333333334</v>
      </c>
      <c r="C131" s="41">
        <v>22.504000000000001</v>
      </c>
      <c r="D131" s="41">
        <v>12.133999999999997</v>
      </c>
      <c r="E131" s="41">
        <v>9.31</v>
      </c>
      <c r="F131" s="41">
        <v>14.593333333333335</v>
      </c>
      <c r="G131" s="41">
        <v>10.513333333333334</v>
      </c>
      <c r="H131" s="41"/>
      <c r="I131" s="41">
        <v>-32.933333333333437</v>
      </c>
      <c r="J131" s="41"/>
      <c r="K131" s="41"/>
      <c r="L131" s="41"/>
      <c r="M131" s="41"/>
      <c r="N131" s="41">
        <v>14.005995555555556</v>
      </c>
      <c r="O131" s="41"/>
      <c r="P131" s="41"/>
      <c r="Q131" s="41"/>
      <c r="R131" s="41"/>
      <c r="S131" s="41"/>
      <c r="T131" s="41">
        <v>91.148207354164612</v>
      </c>
      <c r="U131" s="42"/>
      <c r="V131" s="41">
        <v>3</v>
      </c>
      <c r="W131" s="41">
        <v>25.59282</v>
      </c>
      <c r="X131" s="41"/>
      <c r="Y131" s="41"/>
      <c r="Z131" s="41"/>
      <c r="AA131" s="41"/>
      <c r="AB131" s="41"/>
      <c r="AC131" s="41"/>
      <c r="AD131" s="41">
        <v>77.720000000000056</v>
      </c>
      <c r="AE131" s="41"/>
      <c r="AF131" s="41"/>
      <c r="AG131" s="41"/>
      <c r="AH131" s="41"/>
      <c r="AI131" s="41">
        <v>9.1000000000000014</v>
      </c>
      <c r="AJ131" s="41"/>
      <c r="AK131" s="41">
        <v>17.816666666666666</v>
      </c>
      <c r="AL131" s="41"/>
      <c r="AM131" s="41"/>
      <c r="AN131" s="41">
        <v>13.990370370370373</v>
      </c>
      <c r="AO131" s="41"/>
      <c r="AP131" s="41"/>
      <c r="AQ131" s="41"/>
      <c r="AR131" s="41">
        <v>15.362666666666668</v>
      </c>
      <c r="AS131" s="41">
        <v>21.585999999999999</v>
      </c>
      <c r="AT131" s="41">
        <v>11.57</v>
      </c>
      <c r="AU131" s="41"/>
      <c r="AV131" s="41"/>
      <c r="AW131" s="40">
        <v>0.15094918700000001</v>
      </c>
      <c r="AX131" s="41">
        <f t="shared" si="4"/>
        <v>15.094918700000001</v>
      </c>
      <c r="AY131" s="41"/>
      <c r="AZ131" s="41">
        <f t="shared" si="6"/>
        <v>10.920599999999997</v>
      </c>
      <c r="BA131" s="41">
        <v>104.2980927782998</v>
      </c>
      <c r="BB131" s="41">
        <v>0.9</v>
      </c>
      <c r="BC131" s="41"/>
      <c r="BD131" s="41"/>
      <c r="BE131" s="41"/>
      <c r="BF131" s="41">
        <v>0.10050000000000001</v>
      </c>
      <c r="BG131" s="41">
        <f t="shared" si="5"/>
        <v>-1.45</v>
      </c>
      <c r="BH131" s="41">
        <v>16.673333333333332</v>
      </c>
      <c r="BI131" s="41">
        <v>14.862222222222222</v>
      </c>
      <c r="BJ131" s="41">
        <v>178.63134902828355</v>
      </c>
      <c r="BK131" s="41">
        <v>178.63134902828355</v>
      </c>
      <c r="BL131" s="41"/>
      <c r="BM131" s="41">
        <v>24.693333333333335</v>
      </c>
      <c r="BN131" s="41">
        <v>12.936666666666666</v>
      </c>
    </row>
    <row r="132" spans="2:66" x14ac:dyDescent="0.25">
      <c r="B132" s="41">
        <v>17.326666666666668</v>
      </c>
      <c r="C132" s="41">
        <v>22.493999999999996</v>
      </c>
      <c r="D132" s="41">
        <v>12.132000000000001</v>
      </c>
      <c r="E132" s="41">
        <v>9.5233333333333334</v>
      </c>
      <c r="F132" s="41">
        <v>14.59</v>
      </c>
      <c r="G132" s="41">
        <v>10.513333333333334</v>
      </c>
      <c r="H132" s="41"/>
      <c r="I132" s="41">
        <v>-33.226666666666645</v>
      </c>
      <c r="J132" s="41"/>
      <c r="K132" s="41"/>
      <c r="L132" s="41"/>
      <c r="M132" s="41"/>
      <c r="N132" s="41">
        <v>13.99614711111111</v>
      </c>
      <c r="O132" s="41"/>
      <c r="P132" s="41"/>
      <c r="Q132" s="41"/>
      <c r="R132" s="41"/>
      <c r="S132" s="41"/>
      <c r="T132" s="41">
        <v>91.093178236227871</v>
      </c>
      <c r="U132" s="42"/>
      <c r="V132" s="41">
        <v>3</v>
      </c>
      <c r="W132" s="41">
        <v>25.79956</v>
      </c>
      <c r="X132" s="41"/>
      <c r="Y132" s="41"/>
      <c r="Z132" s="41"/>
      <c r="AA132" s="41"/>
      <c r="AB132" s="41"/>
      <c r="AC132" s="41"/>
      <c r="AD132" s="41">
        <v>78.31333333333346</v>
      </c>
      <c r="AE132" s="41"/>
      <c r="AF132" s="41"/>
      <c r="AG132" s="41"/>
      <c r="AH132" s="41"/>
      <c r="AI132" s="41">
        <v>9.0366666666666671</v>
      </c>
      <c r="AJ132" s="41"/>
      <c r="AK132" s="41">
        <v>17.806666666666668</v>
      </c>
      <c r="AL132" s="41"/>
      <c r="AM132" s="41"/>
      <c r="AN132" s="41">
        <v>14.103333333333335</v>
      </c>
      <c r="AO132" s="41"/>
      <c r="AP132" s="41"/>
      <c r="AQ132" s="41"/>
      <c r="AR132" s="41">
        <v>15.362</v>
      </c>
      <c r="AS132" s="41">
        <v>21.576000000000001</v>
      </c>
      <c r="AT132" s="41">
        <v>11.57</v>
      </c>
      <c r="AU132" s="41"/>
      <c r="AV132" s="41"/>
      <c r="AW132" s="40">
        <v>0.151081929</v>
      </c>
      <c r="AX132" s="41">
        <f t="shared" ref="AX132:AX195" si="7">100*AW132</f>
        <v>15.108192900000001</v>
      </c>
      <c r="AY132" s="41"/>
      <c r="AZ132" s="41">
        <f t="shared" si="6"/>
        <v>10.918800000000001</v>
      </c>
      <c r="BA132" s="41">
        <v>104.30340137018841</v>
      </c>
      <c r="BB132" s="41">
        <v>0.9</v>
      </c>
      <c r="BC132" s="41"/>
      <c r="BD132" s="41"/>
      <c r="BE132" s="41"/>
      <c r="BF132" s="41">
        <v>0.10050000000000001</v>
      </c>
      <c r="BG132" s="41">
        <f t="shared" ref="BG132:BG195" si="8">100*(BF132-BF$3)</f>
        <v>-1.45</v>
      </c>
      <c r="BH132" s="41">
        <v>16.693333333333335</v>
      </c>
      <c r="BI132" s="41">
        <v>14.872222222222224</v>
      </c>
      <c r="BJ132" s="41">
        <v>179.62303217550661</v>
      </c>
      <c r="BK132" s="41">
        <v>179.62303217550661</v>
      </c>
      <c r="BL132" s="41"/>
      <c r="BM132" s="41">
        <v>24.676666666666669</v>
      </c>
      <c r="BN132" s="41">
        <v>12.93</v>
      </c>
    </row>
    <row r="133" spans="2:66" x14ac:dyDescent="0.25">
      <c r="B133" s="41">
        <v>17.348000000000003</v>
      </c>
      <c r="C133" s="41">
        <v>22.495999999999999</v>
      </c>
      <c r="D133" s="41">
        <v>12.127999999999998</v>
      </c>
      <c r="E133" s="41">
        <v>9.2266666666666666</v>
      </c>
      <c r="F133" s="41">
        <v>14.580000000000002</v>
      </c>
      <c r="G133" s="41">
        <v>10.510000000000002</v>
      </c>
      <c r="H133" s="41"/>
      <c r="I133" s="41">
        <v>-33.113333333333372</v>
      </c>
      <c r="J133" s="41"/>
      <c r="K133" s="41"/>
      <c r="L133" s="41"/>
      <c r="M133" s="41"/>
      <c r="N133" s="41">
        <v>13.973839555555557</v>
      </c>
      <c r="O133" s="41"/>
      <c r="P133" s="41"/>
      <c r="Q133" s="41"/>
      <c r="R133" s="41"/>
      <c r="S133" s="41"/>
      <c r="T133" s="41">
        <v>91.042386745879654</v>
      </c>
      <c r="U133" s="42"/>
      <c r="V133" s="41">
        <v>3</v>
      </c>
      <c r="W133" s="41">
        <v>25.712900000000005</v>
      </c>
      <c r="X133" s="41"/>
      <c r="Y133" s="41"/>
      <c r="Z133" s="41"/>
      <c r="AA133" s="41"/>
      <c r="AB133" s="41"/>
      <c r="AC133" s="41"/>
      <c r="AD133" s="41">
        <v>79.70000000000006</v>
      </c>
      <c r="AE133" s="41"/>
      <c r="AF133" s="41"/>
      <c r="AG133" s="41"/>
      <c r="AH133" s="41"/>
      <c r="AI133" s="41">
        <v>9.163333333333334</v>
      </c>
      <c r="AJ133" s="41"/>
      <c r="AK133" s="41">
        <v>17.769999999999996</v>
      </c>
      <c r="AL133" s="41"/>
      <c r="AM133" s="41"/>
      <c r="AN133" s="41">
        <v>14.218148148148149</v>
      </c>
      <c r="AO133" s="41"/>
      <c r="AP133" s="41"/>
      <c r="AQ133" s="41"/>
      <c r="AR133" s="41">
        <v>15.366933333333334</v>
      </c>
      <c r="AS133" s="41">
        <v>21.552000000000003</v>
      </c>
      <c r="AT133" s="41">
        <v>11.57</v>
      </c>
      <c r="AU133" s="41"/>
      <c r="AV133" s="41"/>
      <c r="AW133" s="40">
        <v>0.151141258</v>
      </c>
      <c r="AX133" s="41">
        <f t="shared" si="7"/>
        <v>15.1141258</v>
      </c>
      <c r="AY133" s="41"/>
      <c r="AZ133" s="41">
        <f t="shared" ref="AZ133:AZ171" si="9">D133*BB133</f>
        <v>10.915199999999999</v>
      </c>
      <c r="BA133" s="41">
        <v>104.34268063123915</v>
      </c>
      <c r="BB133" s="41">
        <v>0.9</v>
      </c>
      <c r="BC133" s="41"/>
      <c r="BD133" s="41"/>
      <c r="BE133" s="41"/>
      <c r="BF133" s="41">
        <v>0.10050000000000001</v>
      </c>
      <c r="BG133" s="41">
        <f t="shared" si="8"/>
        <v>-1.45</v>
      </c>
      <c r="BH133" s="41">
        <v>16.87222222222222</v>
      </c>
      <c r="BI133" s="41">
        <v>14.754444444444445</v>
      </c>
      <c r="BJ133" s="41">
        <v>180.55550521055116</v>
      </c>
      <c r="BK133" s="41">
        <v>180.55550521055116</v>
      </c>
      <c r="BL133" s="41"/>
      <c r="BM133" s="41">
        <v>24.67</v>
      </c>
      <c r="BN133" s="41">
        <v>12.926666666666666</v>
      </c>
    </row>
    <row r="134" spans="2:66" x14ac:dyDescent="0.25">
      <c r="B134" s="41">
        <v>17.392666666666667</v>
      </c>
      <c r="C134" s="41">
        <v>22.491999999999997</v>
      </c>
      <c r="D134" s="41">
        <v>12.125999999999999</v>
      </c>
      <c r="E134" s="41">
        <v>9.5066666666666677</v>
      </c>
      <c r="F134" s="41">
        <v>14.586666666666668</v>
      </c>
      <c r="G134" s="41">
        <v>10.52</v>
      </c>
      <c r="H134" s="41"/>
      <c r="I134" s="41">
        <v>-33.203333333333248</v>
      </c>
      <c r="J134" s="41"/>
      <c r="K134" s="41"/>
      <c r="L134" s="41"/>
      <c r="M134" s="41"/>
      <c r="N134" s="41">
        <v>13.945498222222225</v>
      </c>
      <c r="O134" s="41"/>
      <c r="P134" s="41"/>
      <c r="Q134" s="41"/>
      <c r="R134" s="41"/>
      <c r="S134" s="41"/>
      <c r="T134" s="41">
        <v>91.084870372467719</v>
      </c>
      <c r="U134" s="42"/>
      <c r="V134" s="41">
        <v>3</v>
      </c>
      <c r="W134" s="41">
        <v>26.524000000000004</v>
      </c>
      <c r="X134" s="41"/>
      <c r="Y134" s="41"/>
      <c r="Z134" s="41"/>
      <c r="AA134" s="41"/>
      <c r="AB134" s="41"/>
      <c r="AC134" s="41"/>
      <c r="AD134" s="41">
        <v>80.303333333333441</v>
      </c>
      <c r="AE134" s="41"/>
      <c r="AF134" s="41"/>
      <c r="AG134" s="41"/>
      <c r="AH134" s="41"/>
      <c r="AI134" s="41">
        <v>9.3966666666666683</v>
      </c>
      <c r="AJ134" s="41"/>
      <c r="AK134" s="41">
        <v>17.823333333333334</v>
      </c>
      <c r="AL134" s="41"/>
      <c r="AM134" s="41"/>
      <c r="AN134" s="41">
        <v>14.10888888888889</v>
      </c>
      <c r="AO134" s="41"/>
      <c r="AP134" s="41"/>
      <c r="AQ134" s="41"/>
      <c r="AR134" s="41">
        <v>15.391333333333334</v>
      </c>
      <c r="AS134" s="41">
        <v>21.552000000000003</v>
      </c>
      <c r="AT134" s="41">
        <v>11.559999999999999</v>
      </c>
      <c r="AU134" s="41"/>
      <c r="AV134" s="41"/>
      <c r="AW134" s="40">
        <v>0.15115592899999999</v>
      </c>
      <c r="AX134" s="41">
        <f t="shared" si="7"/>
        <v>15.115592899999999</v>
      </c>
      <c r="AY134" s="41"/>
      <c r="AZ134" s="41">
        <f t="shared" si="9"/>
        <v>10.913399999999999</v>
      </c>
      <c r="BA134" s="41">
        <v>104.37263958050255</v>
      </c>
      <c r="BB134" s="41">
        <v>0.9</v>
      </c>
      <c r="BC134" s="41"/>
      <c r="BD134" s="41"/>
      <c r="BE134" s="41"/>
      <c r="BF134" s="41">
        <v>0.10050000000000001</v>
      </c>
      <c r="BG134" s="41">
        <f t="shared" si="8"/>
        <v>-1.45</v>
      </c>
      <c r="BH134" s="41">
        <v>16.851111111111109</v>
      </c>
      <c r="BI134" s="41">
        <v>14.394444444444446</v>
      </c>
      <c r="BJ134" s="41">
        <v>181.50673191068765</v>
      </c>
      <c r="BK134" s="41">
        <v>181.50673191068765</v>
      </c>
      <c r="BL134" s="41"/>
      <c r="BM134" s="41">
        <v>24.663333333333334</v>
      </c>
      <c r="BN134" s="41">
        <v>12.919999999999998</v>
      </c>
    </row>
    <row r="135" spans="2:66" x14ac:dyDescent="0.25">
      <c r="B135" s="41">
        <v>17.464666666666666</v>
      </c>
      <c r="C135" s="41">
        <v>22.483999999999998</v>
      </c>
      <c r="D135" s="41">
        <v>12.125999999999999</v>
      </c>
      <c r="E135" s="41">
        <v>9.56</v>
      </c>
      <c r="F135" s="41">
        <v>14.586666666666668</v>
      </c>
      <c r="G135" s="41">
        <v>10.496666666666666</v>
      </c>
      <c r="H135" s="41"/>
      <c r="I135" s="41">
        <v>-33.159999999999989</v>
      </c>
      <c r="J135" s="41"/>
      <c r="K135" s="41"/>
      <c r="L135" s="41"/>
      <c r="M135" s="41"/>
      <c r="N135" s="41">
        <v>13.920031111111115</v>
      </c>
      <c r="O135" s="41"/>
      <c r="P135" s="41"/>
      <c r="Q135" s="41"/>
      <c r="R135" s="41"/>
      <c r="S135" s="41"/>
      <c r="T135" s="41">
        <v>91.108145600034163</v>
      </c>
      <c r="U135" s="42"/>
      <c r="V135" s="41">
        <v>3</v>
      </c>
      <c r="W135" s="41">
        <v>26.423279999999998</v>
      </c>
      <c r="X135" s="41"/>
      <c r="Y135" s="41"/>
      <c r="Z135" s="41"/>
      <c r="AA135" s="41"/>
      <c r="AB135" s="41"/>
      <c r="AC135" s="41"/>
      <c r="AD135" s="41">
        <v>80.380000000000166</v>
      </c>
      <c r="AE135" s="41"/>
      <c r="AF135" s="41"/>
      <c r="AG135" s="41"/>
      <c r="AH135" s="41"/>
      <c r="AI135" s="41">
        <v>9.2999999999999989</v>
      </c>
      <c r="AJ135" s="41"/>
      <c r="AK135" s="41">
        <v>17.87</v>
      </c>
      <c r="AL135" s="41"/>
      <c r="AM135" s="41"/>
      <c r="AN135" s="41">
        <v>14.073333333333334</v>
      </c>
      <c r="AO135" s="41"/>
      <c r="AP135" s="41"/>
      <c r="AQ135" s="41"/>
      <c r="AR135" s="41">
        <v>15.418533333333334</v>
      </c>
      <c r="AS135" s="41">
        <v>21.548000000000002</v>
      </c>
      <c r="AT135" s="41">
        <v>11.559999999999999</v>
      </c>
      <c r="AU135" s="41"/>
      <c r="AV135" s="41"/>
      <c r="AW135" s="40">
        <v>0.15105107100000001</v>
      </c>
      <c r="AX135" s="41">
        <f t="shared" si="7"/>
        <v>15.105107100000001</v>
      </c>
      <c r="AY135" s="41"/>
      <c r="AZ135" s="41">
        <f t="shared" si="9"/>
        <v>10.913399999999999</v>
      </c>
      <c r="BA135" s="41">
        <v>104.44431475025887</v>
      </c>
      <c r="BB135" s="41">
        <v>0.9</v>
      </c>
      <c r="BC135" s="41"/>
      <c r="BD135" s="41"/>
      <c r="BE135" s="41"/>
      <c r="BF135" s="41">
        <v>0.10050000000000001</v>
      </c>
      <c r="BG135" s="41">
        <f t="shared" si="8"/>
        <v>-1.45</v>
      </c>
      <c r="BH135" s="41">
        <v>16.907777777777778</v>
      </c>
      <c r="BI135" s="41">
        <v>14.485555555555555</v>
      </c>
      <c r="BJ135" s="41">
        <v>182.29971457459948</v>
      </c>
      <c r="BK135" s="41">
        <v>182.29971457459948</v>
      </c>
      <c r="BL135" s="41"/>
      <c r="BM135" s="41">
        <v>24.68</v>
      </c>
      <c r="BN135" s="41">
        <v>12.926666666666666</v>
      </c>
    </row>
    <row r="136" spans="2:66" x14ac:dyDescent="0.25">
      <c r="B136" s="41">
        <v>17.529333333333337</v>
      </c>
      <c r="C136" s="41">
        <v>22.483999999999998</v>
      </c>
      <c r="D136" s="41">
        <v>12.125999999999999</v>
      </c>
      <c r="E136" s="41">
        <v>9.196666666666669</v>
      </c>
      <c r="F136" s="41">
        <v>14.573333333333332</v>
      </c>
      <c r="G136" s="41">
        <v>10.530000000000001</v>
      </c>
      <c r="H136" s="41"/>
      <c r="I136" s="41">
        <v>-33.433333333333337</v>
      </c>
      <c r="J136" s="41"/>
      <c r="K136" s="41"/>
      <c r="L136" s="41"/>
      <c r="M136" s="41"/>
      <c r="N136" s="41">
        <v>13.904366666666668</v>
      </c>
      <c r="O136" s="41"/>
      <c r="P136" s="41"/>
      <c r="Q136" s="41"/>
      <c r="R136" s="41"/>
      <c r="S136" s="41"/>
      <c r="T136" s="41">
        <v>91.061898044556713</v>
      </c>
      <c r="U136" s="42"/>
      <c r="V136" s="41">
        <v>3</v>
      </c>
      <c r="W136" s="41">
        <v>25.756499999999999</v>
      </c>
      <c r="X136" s="41"/>
      <c r="Y136" s="41"/>
      <c r="Z136" s="41"/>
      <c r="AA136" s="41"/>
      <c r="AB136" s="41"/>
      <c r="AC136" s="41"/>
      <c r="AD136" s="41">
        <v>79.353333333333339</v>
      </c>
      <c r="AE136" s="41"/>
      <c r="AF136" s="41"/>
      <c r="AG136" s="41"/>
      <c r="AH136" s="41"/>
      <c r="AI136" s="41">
        <v>9.413333333333334</v>
      </c>
      <c r="AJ136" s="41"/>
      <c r="AK136" s="41">
        <v>17.986666666666672</v>
      </c>
      <c r="AL136" s="41"/>
      <c r="AM136" s="41"/>
      <c r="AN136" s="41">
        <v>14.012592592592595</v>
      </c>
      <c r="AO136" s="41"/>
      <c r="AP136" s="41"/>
      <c r="AQ136" s="41"/>
      <c r="AR136" s="41">
        <v>15.4412</v>
      </c>
      <c r="AS136" s="41">
        <v>21.542000000000002</v>
      </c>
      <c r="AT136" s="41">
        <v>11.559999999999999</v>
      </c>
      <c r="AU136" s="41"/>
      <c r="AV136" s="41"/>
      <c r="AW136" s="40">
        <v>0.150897156</v>
      </c>
      <c r="AX136" s="41">
        <f t="shared" si="7"/>
        <v>15.0897156</v>
      </c>
      <c r="AY136" s="41"/>
      <c r="AZ136" s="41">
        <f t="shared" si="9"/>
        <v>10.913399999999999</v>
      </c>
      <c r="BA136" s="41">
        <v>104.49692680238074</v>
      </c>
      <c r="BB136" s="41">
        <v>0.9</v>
      </c>
      <c r="BC136" s="41"/>
      <c r="BD136" s="41"/>
      <c r="BE136" s="41"/>
      <c r="BF136" s="41">
        <v>0.10050000000000001</v>
      </c>
      <c r="BG136" s="41">
        <f t="shared" si="8"/>
        <v>-1.45</v>
      </c>
      <c r="BH136" s="41">
        <v>16.776666666666664</v>
      </c>
      <c r="BI136" s="41">
        <v>14.501111111111111</v>
      </c>
      <c r="BJ136" s="41">
        <v>183.10078535099518</v>
      </c>
      <c r="BK136" s="41">
        <v>183.10078535099518</v>
      </c>
      <c r="BL136" s="41"/>
      <c r="BM136" s="41">
        <v>24.693333333333335</v>
      </c>
      <c r="BN136" s="41">
        <v>12.933333333333332</v>
      </c>
    </row>
    <row r="137" spans="2:66" x14ac:dyDescent="0.25">
      <c r="B137" s="41">
        <v>17.47066666666667</v>
      </c>
      <c r="C137" s="41">
        <v>22.483999999999998</v>
      </c>
      <c r="D137" s="41">
        <v>12.128000000000002</v>
      </c>
      <c r="E137" s="41">
        <v>9.31</v>
      </c>
      <c r="F137" s="41">
        <v>14.573333333333336</v>
      </c>
      <c r="G137" s="41">
        <v>10.513333333333334</v>
      </c>
      <c r="H137" s="41"/>
      <c r="I137" s="41">
        <v>-33.510000000000062</v>
      </c>
      <c r="J137" s="41"/>
      <c r="K137" s="41"/>
      <c r="L137" s="41"/>
      <c r="M137" s="41"/>
      <c r="N137" s="41">
        <v>13.899543111111113</v>
      </c>
      <c r="O137" s="41"/>
      <c r="P137" s="41"/>
      <c r="Q137" s="41"/>
      <c r="R137" s="41"/>
      <c r="S137" s="41"/>
      <c r="T137" s="41">
        <v>91.065723454781562</v>
      </c>
      <c r="U137" s="42"/>
      <c r="V137" s="41">
        <v>3</v>
      </c>
      <c r="W137" s="41">
        <v>25.848979999999997</v>
      </c>
      <c r="X137" s="41"/>
      <c r="Y137" s="41"/>
      <c r="Z137" s="41"/>
      <c r="AA137" s="41"/>
      <c r="AB137" s="41"/>
      <c r="AC137" s="41"/>
      <c r="AD137" s="41">
        <v>78.746666666666698</v>
      </c>
      <c r="AE137" s="41"/>
      <c r="AF137" s="41"/>
      <c r="AG137" s="41"/>
      <c r="AH137" s="41"/>
      <c r="AI137" s="41">
        <v>8.7366666666666664</v>
      </c>
      <c r="AJ137" s="41"/>
      <c r="AK137" s="41">
        <v>17.959999999999997</v>
      </c>
      <c r="AL137" s="41"/>
      <c r="AM137" s="41"/>
      <c r="AN137" s="41">
        <v>14.101481481481482</v>
      </c>
      <c r="AO137" s="41"/>
      <c r="AP137" s="41"/>
      <c r="AQ137" s="41"/>
      <c r="AR137" s="41">
        <v>15.448533333333335</v>
      </c>
      <c r="AS137" s="41">
        <v>21.54</v>
      </c>
      <c r="AT137" s="41">
        <v>11.559999999999999</v>
      </c>
      <c r="AU137" s="41"/>
      <c r="AV137" s="41"/>
      <c r="AW137" s="40">
        <v>0.15071601300000001</v>
      </c>
      <c r="AX137" s="41">
        <f t="shared" si="7"/>
        <v>15.071601300000001</v>
      </c>
      <c r="AY137" s="41"/>
      <c r="AZ137" s="41">
        <f t="shared" si="9"/>
        <v>10.915200000000002</v>
      </c>
      <c r="BA137" s="41">
        <v>104.5388168757422</v>
      </c>
      <c r="BB137" s="41">
        <v>0.9</v>
      </c>
      <c r="BC137" s="41"/>
      <c r="BD137" s="41"/>
      <c r="BE137" s="41"/>
      <c r="BF137" s="41">
        <v>0.10050000000000001</v>
      </c>
      <c r="BG137" s="41">
        <f t="shared" si="8"/>
        <v>-1.45</v>
      </c>
      <c r="BH137" s="41">
        <v>16.843333333333334</v>
      </c>
      <c r="BI137" s="41">
        <v>14.778888888888888</v>
      </c>
      <c r="BJ137" s="41">
        <v>184.08902067504803</v>
      </c>
      <c r="BK137" s="41">
        <v>184.08902067504803</v>
      </c>
      <c r="BL137" s="41"/>
      <c r="BM137" s="41">
        <v>24.683333333333334</v>
      </c>
      <c r="BN137" s="41">
        <v>12.93</v>
      </c>
    </row>
    <row r="138" spans="2:66" x14ac:dyDescent="0.25">
      <c r="B138" s="41">
        <v>17.432000000000002</v>
      </c>
      <c r="C138" s="41">
        <v>22.483999999999998</v>
      </c>
      <c r="D138" s="41">
        <v>12.127999999999998</v>
      </c>
      <c r="E138" s="41">
        <v>9.2133333333333329</v>
      </c>
      <c r="F138" s="41">
        <v>14.566666666666665</v>
      </c>
      <c r="G138" s="41">
        <v>10.533333333333333</v>
      </c>
      <c r="H138" s="41"/>
      <c r="I138" s="41">
        <v>-33.339999999999925</v>
      </c>
      <c r="J138" s="41"/>
      <c r="K138" s="41"/>
      <c r="L138" s="41"/>
      <c r="M138" s="41"/>
      <c r="N138" s="41">
        <v>13.902162222222222</v>
      </c>
      <c r="O138" s="41"/>
      <c r="P138" s="41"/>
      <c r="Q138" s="41"/>
      <c r="R138" s="41"/>
      <c r="S138" s="41"/>
      <c r="T138" s="41">
        <v>91.0350411877901</v>
      </c>
      <c r="U138" s="42"/>
      <c r="V138" s="41">
        <v>3</v>
      </c>
      <c r="W138" s="41">
        <v>25.980520000000002</v>
      </c>
      <c r="X138" s="41"/>
      <c r="Y138" s="41"/>
      <c r="Z138" s="41"/>
      <c r="AA138" s="41"/>
      <c r="AB138" s="41"/>
      <c r="AC138" s="41"/>
      <c r="AD138" s="41">
        <v>77.543333333333294</v>
      </c>
      <c r="AE138" s="41"/>
      <c r="AF138" s="41"/>
      <c r="AG138" s="41"/>
      <c r="AH138" s="41"/>
      <c r="AI138" s="41">
        <v>8.7133333333333347</v>
      </c>
      <c r="AJ138" s="41"/>
      <c r="AK138" s="41">
        <v>17.966666666666665</v>
      </c>
      <c r="AL138" s="41"/>
      <c r="AM138" s="41"/>
      <c r="AN138" s="41">
        <v>14.15925925925926</v>
      </c>
      <c r="AO138" s="41"/>
      <c r="AP138" s="41"/>
      <c r="AQ138" s="41"/>
      <c r="AR138" s="41">
        <v>15.454666666666666</v>
      </c>
      <c r="AS138" s="41">
        <v>21.544</v>
      </c>
      <c r="AT138" s="41">
        <v>11.549999999999999</v>
      </c>
      <c r="AU138" s="41"/>
      <c r="AV138" s="41"/>
      <c r="AW138" s="40">
        <v>0.15061384</v>
      </c>
      <c r="AX138" s="41">
        <f t="shared" si="7"/>
        <v>15.061384</v>
      </c>
      <c r="AY138" s="41"/>
      <c r="AZ138" s="41">
        <f t="shared" si="9"/>
        <v>10.915199999999999</v>
      </c>
      <c r="BA138" s="41">
        <v>104.58402263063169</v>
      </c>
      <c r="BB138" s="41">
        <v>0.9</v>
      </c>
      <c r="BC138" s="41"/>
      <c r="BD138" s="41"/>
      <c r="BE138" s="41"/>
      <c r="BF138" s="41">
        <v>0.10050000000000001</v>
      </c>
      <c r="BG138" s="41">
        <f t="shared" si="8"/>
        <v>-1.45</v>
      </c>
      <c r="BH138" s="41">
        <v>16.828888888888891</v>
      </c>
      <c r="BI138" s="41">
        <v>14.691111111111113</v>
      </c>
      <c r="BJ138" s="41">
        <v>185.14882636558463</v>
      </c>
      <c r="BK138" s="41">
        <v>185.14882636558463</v>
      </c>
      <c r="BL138" s="41"/>
      <c r="BM138" s="41">
        <v>24.663333333333334</v>
      </c>
      <c r="BN138" s="41">
        <v>12.919999999999998</v>
      </c>
    </row>
    <row r="139" spans="2:66" x14ac:dyDescent="0.25">
      <c r="B139" s="41">
        <v>17.409333333333336</v>
      </c>
      <c r="C139" s="41">
        <v>22.488</v>
      </c>
      <c r="D139" s="41">
        <v>12.125999999999999</v>
      </c>
      <c r="E139" s="41">
        <v>9.5466666666666651</v>
      </c>
      <c r="F139" s="41">
        <v>14.57</v>
      </c>
      <c r="G139" s="41">
        <v>10.506666666666666</v>
      </c>
      <c r="H139" s="41"/>
      <c r="I139" s="41">
        <v>-33.356666666666698</v>
      </c>
      <c r="J139" s="41"/>
      <c r="K139" s="41"/>
      <c r="L139" s="41"/>
      <c r="M139" s="41"/>
      <c r="N139" s="41">
        <v>13.907924888888889</v>
      </c>
      <c r="O139" s="41"/>
      <c r="P139" s="41"/>
      <c r="Q139" s="41"/>
      <c r="R139" s="41"/>
      <c r="S139" s="41"/>
      <c r="T139" s="41">
        <v>91.093091753666172</v>
      </c>
      <c r="U139" s="42"/>
      <c r="V139" s="41">
        <v>3</v>
      </c>
      <c r="W139" s="41">
        <v>25.389220000000002</v>
      </c>
      <c r="X139" s="41"/>
      <c r="Y139" s="41"/>
      <c r="Z139" s="41"/>
      <c r="AA139" s="41"/>
      <c r="AB139" s="41"/>
      <c r="AC139" s="41"/>
      <c r="AD139" s="41">
        <v>78.146666666666761</v>
      </c>
      <c r="AE139" s="41"/>
      <c r="AF139" s="41"/>
      <c r="AG139" s="41"/>
      <c r="AH139" s="41"/>
      <c r="AI139" s="41">
        <v>8.9166666666666661</v>
      </c>
      <c r="AJ139" s="41"/>
      <c r="AK139" s="41">
        <v>17.95</v>
      </c>
      <c r="AL139" s="41"/>
      <c r="AM139" s="41"/>
      <c r="AN139" s="41">
        <v>14.240370370370369</v>
      </c>
      <c r="AO139" s="41"/>
      <c r="AP139" s="41"/>
      <c r="AQ139" s="41"/>
      <c r="AR139" s="41">
        <v>15.452933333333334</v>
      </c>
      <c r="AS139" s="41">
        <v>21.547999999999998</v>
      </c>
      <c r="AT139" s="41">
        <v>11.559999999999999</v>
      </c>
      <c r="AU139" s="41"/>
      <c r="AV139" s="41"/>
      <c r="AW139" s="40">
        <v>0.15057389800000001</v>
      </c>
      <c r="AX139" s="41">
        <f t="shared" si="7"/>
        <v>15.057389800000001</v>
      </c>
      <c r="AY139" s="41"/>
      <c r="AZ139" s="41">
        <f t="shared" si="9"/>
        <v>10.913399999999999</v>
      </c>
      <c r="BA139" s="41">
        <v>104.62382731646747</v>
      </c>
      <c r="BB139" s="41">
        <v>0.9</v>
      </c>
      <c r="BC139" s="41"/>
      <c r="BD139" s="41"/>
      <c r="BE139" s="41"/>
      <c r="BF139" s="41">
        <v>0.10050000000000001</v>
      </c>
      <c r="BG139" s="41">
        <f t="shared" si="8"/>
        <v>-1.45</v>
      </c>
      <c r="BH139" s="41">
        <v>16.982222222222219</v>
      </c>
      <c r="BI139" s="41">
        <v>14.808888888888891</v>
      </c>
      <c r="BJ139" s="41">
        <v>186.02432965861308</v>
      </c>
      <c r="BK139" s="41">
        <v>186.02432965861308</v>
      </c>
      <c r="BL139" s="41"/>
      <c r="BM139" s="41">
        <v>24.67</v>
      </c>
      <c r="BN139" s="41">
        <v>12.92333333333333</v>
      </c>
    </row>
    <row r="140" spans="2:66" x14ac:dyDescent="0.25">
      <c r="B140" s="41">
        <v>17.34</v>
      </c>
      <c r="C140" s="41">
        <v>22.488</v>
      </c>
      <c r="D140" s="41">
        <v>12.123999999999999</v>
      </c>
      <c r="E140" s="41">
        <v>8.9666666666666668</v>
      </c>
      <c r="F140" s="41">
        <v>14.549999999999999</v>
      </c>
      <c r="G140" s="41">
        <v>10.549999999999999</v>
      </c>
      <c r="H140" s="41"/>
      <c r="I140" s="41">
        <v>-33.20333333333334</v>
      </c>
      <c r="J140" s="41"/>
      <c r="K140" s="41"/>
      <c r="L140" s="41"/>
      <c r="M140" s="41"/>
      <c r="N140" s="41">
        <v>13.913410222222222</v>
      </c>
      <c r="O140" s="41"/>
      <c r="P140" s="41"/>
      <c r="Q140" s="41"/>
      <c r="R140" s="41"/>
      <c r="S140" s="41"/>
      <c r="T140" s="41">
        <v>91.065721953684019</v>
      </c>
      <c r="U140" s="42"/>
      <c r="V140" s="41">
        <v>3</v>
      </c>
      <c r="W140" s="41">
        <v>25.737560000000002</v>
      </c>
      <c r="X140" s="41"/>
      <c r="Y140" s="41"/>
      <c r="Z140" s="41"/>
      <c r="AA140" s="41"/>
      <c r="AB140" s="41"/>
      <c r="AC140" s="41"/>
      <c r="AD140" s="41">
        <v>78.57333333333338</v>
      </c>
      <c r="AE140" s="41"/>
      <c r="AF140" s="41"/>
      <c r="AG140" s="41"/>
      <c r="AH140" s="41"/>
      <c r="AI140" s="41">
        <v>9.0633333333333344</v>
      </c>
      <c r="AJ140" s="41"/>
      <c r="AK140" s="41">
        <v>17.986666666666672</v>
      </c>
      <c r="AL140" s="41"/>
      <c r="AM140" s="41"/>
      <c r="AN140" s="41">
        <v>14.204814814814814</v>
      </c>
      <c r="AO140" s="41"/>
      <c r="AP140" s="41"/>
      <c r="AQ140" s="41"/>
      <c r="AR140" s="41">
        <v>15.4428</v>
      </c>
      <c r="AS140" s="41">
        <v>21.545999999999999</v>
      </c>
      <c r="AT140" s="41">
        <v>11.57</v>
      </c>
      <c r="AU140" s="41"/>
      <c r="AV140" s="41"/>
      <c r="AW140" s="40">
        <v>0.15059892899999999</v>
      </c>
      <c r="AX140" s="41">
        <f t="shared" si="7"/>
        <v>15.059892899999999</v>
      </c>
      <c r="AY140" s="41"/>
      <c r="AZ140" s="41">
        <f t="shared" si="9"/>
        <v>10.9116</v>
      </c>
      <c r="BA140" s="41">
        <v>104.675805007913</v>
      </c>
      <c r="BB140" s="41">
        <v>0.9</v>
      </c>
      <c r="BC140" s="41"/>
      <c r="BD140" s="41"/>
      <c r="BE140" s="41"/>
      <c r="BF140" s="41">
        <v>0.10050000000000001</v>
      </c>
      <c r="BG140" s="41">
        <f t="shared" si="8"/>
        <v>-1.45</v>
      </c>
      <c r="BH140" s="41">
        <v>16.988888888888891</v>
      </c>
      <c r="BI140" s="41">
        <v>14.670000000000002</v>
      </c>
      <c r="BJ140" s="41">
        <v>186.99957827350636</v>
      </c>
      <c r="BK140" s="41">
        <v>186.99957827350636</v>
      </c>
      <c r="BL140" s="41"/>
      <c r="BM140" s="41">
        <v>24.663333333333334</v>
      </c>
      <c r="BN140" s="41">
        <v>12.92</v>
      </c>
    </row>
    <row r="141" spans="2:66" x14ac:dyDescent="0.25">
      <c r="B141" s="41">
        <v>17.25333333333333</v>
      </c>
      <c r="C141" s="41">
        <v>22.483999999999998</v>
      </c>
      <c r="D141" s="41">
        <v>12.120000000000001</v>
      </c>
      <c r="E141" s="41"/>
      <c r="F141" s="41"/>
      <c r="G141" s="41"/>
      <c r="H141" s="41"/>
      <c r="I141" s="41">
        <v>-33.176666666666677</v>
      </c>
      <c r="J141" s="41"/>
      <c r="K141" s="41"/>
      <c r="L141" s="41"/>
      <c r="M141" s="41"/>
      <c r="N141" s="41">
        <v>13.916858666666664</v>
      </c>
      <c r="O141" s="41"/>
      <c r="P141" s="41"/>
      <c r="Q141" s="41"/>
      <c r="R141" s="41"/>
      <c r="S141" s="41"/>
      <c r="T141" s="41">
        <v>91.033932142449615</v>
      </c>
      <c r="U141" s="42"/>
      <c r="V141" s="41">
        <v>3</v>
      </c>
      <c r="W141" s="41">
        <v>26.0442</v>
      </c>
      <c r="X141" s="41"/>
      <c r="Y141" s="41"/>
      <c r="Z141" s="41"/>
      <c r="AA141" s="41"/>
      <c r="AB141" s="41"/>
      <c r="AC141" s="41"/>
      <c r="AD141" s="41">
        <v>80.136666666666741</v>
      </c>
      <c r="AE141" s="41"/>
      <c r="AF141" s="41"/>
      <c r="AG141" s="41"/>
      <c r="AH141" s="41"/>
      <c r="AI141" s="41">
        <v>9.2366666666666664</v>
      </c>
      <c r="AJ141" s="41"/>
      <c r="AK141" s="41">
        <v>17.993333333333336</v>
      </c>
      <c r="AL141" s="41"/>
      <c r="AM141" s="41"/>
      <c r="AN141" s="41">
        <v>14.066296296296295</v>
      </c>
      <c r="AO141" s="41"/>
      <c r="AP141" s="41"/>
      <c r="AQ141" s="41"/>
      <c r="AR141" s="41">
        <v>15.433066666666667</v>
      </c>
      <c r="AS141" s="41">
        <v>21.548000000000002</v>
      </c>
      <c r="AT141" s="41">
        <v>11.57</v>
      </c>
      <c r="AU141" s="41"/>
      <c r="AV141" s="41"/>
      <c r="AW141" s="40">
        <v>0.15066568</v>
      </c>
      <c r="AX141" s="41">
        <f t="shared" si="7"/>
        <v>15.066568</v>
      </c>
      <c r="AY141" s="41"/>
      <c r="AZ141" s="41">
        <f t="shared" si="9"/>
        <v>10.908000000000001</v>
      </c>
      <c r="BA141" s="41">
        <v>104.70145517481768</v>
      </c>
      <c r="BB141" s="41">
        <v>0.9</v>
      </c>
      <c r="BC141" s="41"/>
      <c r="BD141" s="41"/>
      <c r="BE141" s="41"/>
      <c r="BF141" s="41">
        <v>0.10050000000000001</v>
      </c>
      <c r="BG141" s="41">
        <f t="shared" si="8"/>
        <v>-1.45</v>
      </c>
      <c r="BH141" s="41">
        <v>17.076666666666672</v>
      </c>
      <c r="BI141" s="41">
        <v>14.735555555555555</v>
      </c>
      <c r="BJ141" s="41">
        <v>0.105</v>
      </c>
      <c r="BK141" s="41"/>
      <c r="BL141" s="41"/>
      <c r="BM141" s="41">
        <v>24.663333333333334</v>
      </c>
      <c r="BN141" s="41">
        <v>12.919999999999998</v>
      </c>
    </row>
    <row r="142" spans="2:66" x14ac:dyDescent="0.25">
      <c r="B142" s="41">
        <v>17.219333333333335</v>
      </c>
      <c r="C142" s="41">
        <v>22.48</v>
      </c>
      <c r="D142" s="41">
        <v>12.122</v>
      </c>
      <c r="E142" s="41"/>
      <c r="F142" s="41"/>
      <c r="G142" s="41"/>
      <c r="H142" s="41"/>
      <c r="I142" s="41">
        <v>-33.106666666666662</v>
      </c>
      <c r="J142" s="41"/>
      <c r="K142" s="41"/>
      <c r="L142" s="41"/>
      <c r="M142" s="41"/>
      <c r="N142" s="41">
        <v>13.919297333333331</v>
      </c>
      <c r="O142" s="41"/>
      <c r="P142" s="41"/>
      <c r="Q142" s="41"/>
      <c r="R142" s="41"/>
      <c r="S142" s="41"/>
      <c r="T142" s="41">
        <v>90.957587929262701</v>
      </c>
      <c r="U142" s="42"/>
      <c r="V142" s="41">
        <v>3</v>
      </c>
      <c r="W142" s="41">
        <v>26.435740000000003</v>
      </c>
      <c r="X142" s="41"/>
      <c r="Y142" s="41"/>
      <c r="Z142" s="41"/>
      <c r="AA142" s="41"/>
      <c r="AB142" s="41"/>
      <c r="AC142" s="41"/>
      <c r="AD142" s="41">
        <v>80.503333333333416</v>
      </c>
      <c r="AE142" s="41"/>
      <c r="AF142" s="41"/>
      <c r="AG142" s="41"/>
      <c r="AH142" s="41"/>
      <c r="AI142" s="41">
        <v>8.8966666666666647</v>
      </c>
      <c r="AJ142" s="41"/>
      <c r="AK142" s="41">
        <v>17.93</v>
      </c>
      <c r="AL142" s="41"/>
      <c r="AM142" s="41"/>
      <c r="AN142" s="41">
        <v>13.872592592592593</v>
      </c>
      <c r="AO142" s="41"/>
      <c r="AP142" s="41"/>
      <c r="AQ142" s="41"/>
      <c r="AR142" s="41">
        <v>15.427999999999997</v>
      </c>
      <c r="AS142" s="41">
        <v>21.552000000000003</v>
      </c>
      <c r="AT142" s="41">
        <v>11.549999999999999</v>
      </c>
      <c r="AU142" s="41"/>
      <c r="AV142" s="41"/>
      <c r="AW142" s="40">
        <v>0.150758956</v>
      </c>
      <c r="AX142" s="41">
        <f t="shared" si="7"/>
        <v>15.075895599999999</v>
      </c>
      <c r="AY142" s="41"/>
      <c r="AZ142" s="41">
        <f t="shared" si="9"/>
        <v>10.909800000000001</v>
      </c>
      <c r="BA142" s="41">
        <v>104.74846267089269</v>
      </c>
      <c r="BB142" s="41">
        <v>0.9</v>
      </c>
      <c r="BC142" s="41"/>
      <c r="BD142" s="41"/>
      <c r="BE142" s="41"/>
      <c r="BF142" s="41">
        <v>0.10050000000000001</v>
      </c>
      <c r="BG142" s="41">
        <f t="shared" si="8"/>
        <v>-1.45</v>
      </c>
      <c r="BH142" s="41">
        <v>16.902222222222228</v>
      </c>
      <c r="BI142" s="41">
        <v>14.790000000000001</v>
      </c>
      <c r="BJ142" s="41">
        <v>0.1047</v>
      </c>
      <c r="BK142" s="41"/>
      <c r="BL142" s="41"/>
      <c r="BM142" s="41">
        <v>24.636666666666667</v>
      </c>
      <c r="BN142" s="41">
        <v>12.906666666666666</v>
      </c>
    </row>
    <row r="143" spans="2:66" x14ac:dyDescent="0.25">
      <c r="B143" s="41">
        <v>17.205333333333332</v>
      </c>
      <c r="C143" s="41">
        <v>22.472000000000001</v>
      </c>
      <c r="D143" s="41">
        <v>12.122000000000002</v>
      </c>
      <c r="E143" s="41"/>
      <c r="F143" s="41"/>
      <c r="G143" s="41"/>
      <c r="H143" s="41"/>
      <c r="I143" s="41">
        <v>-33.20333333333334</v>
      </c>
      <c r="J143" s="41"/>
      <c r="K143" s="41"/>
      <c r="L143" s="41"/>
      <c r="M143" s="41"/>
      <c r="N143" s="41">
        <v>13.922248444444445</v>
      </c>
      <c r="O143" s="41"/>
      <c r="P143" s="41"/>
      <c r="Q143" s="41"/>
      <c r="R143" s="41"/>
      <c r="S143" s="41"/>
      <c r="T143" s="41">
        <v>91.022355410995303</v>
      </c>
      <c r="U143" s="42"/>
      <c r="V143" s="41">
        <v>3</v>
      </c>
      <c r="W143" s="41">
        <v>26.197959999999998</v>
      </c>
      <c r="X143" s="41"/>
      <c r="Y143" s="41"/>
      <c r="Z143" s="41"/>
      <c r="AA143" s="41"/>
      <c r="AB143" s="41"/>
      <c r="AC143" s="41"/>
      <c r="AD143" s="41">
        <v>81.226666666666688</v>
      </c>
      <c r="AE143" s="41"/>
      <c r="AF143" s="41"/>
      <c r="AG143" s="41"/>
      <c r="AH143" s="41"/>
      <c r="AI143" s="41">
        <v>9.1233333333333331</v>
      </c>
      <c r="AJ143" s="41"/>
      <c r="AK143" s="41">
        <v>17.936666666666667</v>
      </c>
      <c r="AL143" s="41"/>
      <c r="AM143" s="41"/>
      <c r="AN143" s="41">
        <v>13.81296296296296</v>
      </c>
      <c r="AO143" s="41"/>
      <c r="AP143" s="41"/>
      <c r="AQ143" s="41"/>
      <c r="AR143" s="41">
        <v>15.421066666666666</v>
      </c>
      <c r="AS143" s="41">
        <v>21.549999999999997</v>
      </c>
      <c r="AT143" s="41">
        <v>11.559999999999999</v>
      </c>
      <c r="AU143" s="41"/>
      <c r="AV143" s="41"/>
      <c r="AW143" s="40">
        <v>0.15085912400000001</v>
      </c>
      <c r="AX143" s="41">
        <f t="shared" si="7"/>
        <v>15.085912400000002</v>
      </c>
      <c r="AY143" s="41"/>
      <c r="AZ143" s="41">
        <f t="shared" si="9"/>
        <v>10.909800000000002</v>
      </c>
      <c r="BA143" s="41">
        <v>104.79257208807924</v>
      </c>
      <c r="BB143" s="41">
        <v>0.9</v>
      </c>
      <c r="BC143" s="41"/>
      <c r="BD143" s="41"/>
      <c r="BE143" s="41"/>
      <c r="BF143" s="41">
        <v>0.10050000000000001</v>
      </c>
      <c r="BG143" s="41">
        <f t="shared" si="8"/>
        <v>-1.45</v>
      </c>
      <c r="BH143" s="41">
        <v>16.794444444444444</v>
      </c>
      <c r="BI143" s="41">
        <v>14.926666666666666</v>
      </c>
      <c r="BJ143" s="41">
        <v>0.10440000000000001</v>
      </c>
      <c r="BK143" s="41"/>
      <c r="BL143" s="41"/>
      <c r="BM143" s="41">
        <v>24.646666666666668</v>
      </c>
      <c r="BN143" s="41">
        <v>12.909999999999998</v>
      </c>
    </row>
    <row r="144" spans="2:66" x14ac:dyDescent="0.25">
      <c r="B144" s="41">
        <v>17.126000000000001</v>
      </c>
      <c r="C144" s="41">
        <v>22.474</v>
      </c>
      <c r="D144" s="41">
        <v>12.123999999999999</v>
      </c>
      <c r="E144" s="41"/>
      <c r="F144" s="41"/>
      <c r="G144" s="41"/>
      <c r="H144" s="41"/>
      <c r="I144" s="41">
        <v>-33.413333333333384</v>
      </c>
      <c r="J144" s="41"/>
      <c r="K144" s="41"/>
      <c r="L144" s="41"/>
      <c r="M144" s="41"/>
      <c r="N144" s="41">
        <v>13.929814666666667</v>
      </c>
      <c r="O144" s="41"/>
      <c r="P144" s="41"/>
      <c r="Q144" s="41"/>
      <c r="R144" s="41"/>
      <c r="S144" s="41"/>
      <c r="T144" s="41">
        <v>91.034311627068078</v>
      </c>
      <c r="U144" s="42"/>
      <c r="V144" s="41">
        <v>3</v>
      </c>
      <c r="W144" s="41">
        <v>25.712980000000002</v>
      </c>
      <c r="X144" s="41"/>
      <c r="Y144" s="41"/>
      <c r="Z144" s="41"/>
      <c r="AA144" s="41"/>
      <c r="AB144" s="41"/>
      <c r="AC144" s="41"/>
      <c r="AD144" s="41">
        <v>80.100000000000108</v>
      </c>
      <c r="AE144" s="41"/>
      <c r="AF144" s="41"/>
      <c r="AG144" s="41"/>
      <c r="AH144" s="41"/>
      <c r="AI144" s="41">
        <v>9.08</v>
      </c>
      <c r="AJ144" s="41"/>
      <c r="AK144" s="41">
        <v>17.98</v>
      </c>
      <c r="AL144" s="41"/>
      <c r="AM144" s="41"/>
      <c r="AN144" s="41">
        <v>13.870740740740739</v>
      </c>
      <c r="AO144" s="41"/>
      <c r="AP144" s="41"/>
      <c r="AQ144" s="41"/>
      <c r="AR144" s="41">
        <v>15.412399999999998</v>
      </c>
      <c r="AS144" s="41">
        <v>21.545999999999999</v>
      </c>
      <c r="AT144" s="41">
        <v>11.57</v>
      </c>
      <c r="AU144" s="41"/>
      <c r="AV144" s="41"/>
      <c r="AW144" s="40">
        <v>0.15094459599999999</v>
      </c>
      <c r="AX144" s="41">
        <f t="shared" si="7"/>
        <v>15.094459599999999</v>
      </c>
      <c r="AY144" s="41"/>
      <c r="AZ144" s="41">
        <f t="shared" si="9"/>
        <v>10.9116</v>
      </c>
      <c r="BA144" s="41">
        <v>104.84563510176099</v>
      </c>
      <c r="BB144" s="41">
        <v>0.9</v>
      </c>
      <c r="BC144" s="41"/>
      <c r="BD144" s="41"/>
      <c r="BE144" s="41"/>
      <c r="BF144" s="41">
        <v>0.10050000000000001</v>
      </c>
      <c r="BG144" s="41">
        <f t="shared" si="8"/>
        <v>-1.45</v>
      </c>
      <c r="BH144" s="41">
        <v>16.652222222222221</v>
      </c>
      <c r="BI144" s="41">
        <v>14.841111111111113</v>
      </c>
      <c r="BJ144" s="41">
        <v>0.1048</v>
      </c>
      <c r="BK144" s="41"/>
      <c r="BL144" s="41"/>
      <c r="BM144" s="41">
        <v>24.63</v>
      </c>
      <c r="BN144" s="41">
        <v>12.903333333333332</v>
      </c>
    </row>
    <row r="145" spans="2:66" x14ac:dyDescent="0.25">
      <c r="B145" s="41">
        <v>17.102</v>
      </c>
      <c r="C145" s="41">
        <v>22.476000000000003</v>
      </c>
      <c r="D145" s="41">
        <v>12.129999999999999</v>
      </c>
      <c r="E145" s="41"/>
      <c r="F145" s="41"/>
      <c r="G145" s="41"/>
      <c r="H145" s="41"/>
      <c r="I145" s="41">
        <v>-33.216666666666669</v>
      </c>
      <c r="J145" s="41"/>
      <c r="K145" s="41"/>
      <c r="L145" s="41"/>
      <c r="M145" s="41"/>
      <c r="N145" s="41">
        <v>13.935980444444446</v>
      </c>
      <c r="O145" s="41"/>
      <c r="P145" s="41"/>
      <c r="Q145" s="41"/>
      <c r="R145" s="41"/>
      <c r="S145" s="41"/>
      <c r="T145" s="41">
        <v>90.999066940509152</v>
      </c>
      <c r="U145" s="42"/>
      <c r="V145" s="41">
        <v>3</v>
      </c>
      <c r="W145" s="41">
        <v>26.213680000000007</v>
      </c>
      <c r="X145" s="41"/>
      <c r="Y145" s="41"/>
      <c r="Z145" s="41"/>
      <c r="AA145" s="41"/>
      <c r="AB145" s="41"/>
      <c r="AC145" s="41"/>
      <c r="AD145" s="41">
        <v>79.940000000000126</v>
      </c>
      <c r="AE145" s="41"/>
      <c r="AF145" s="41"/>
      <c r="AG145" s="41"/>
      <c r="AH145" s="41"/>
      <c r="AI145" s="41">
        <v>9.0499999999999989</v>
      </c>
      <c r="AJ145" s="41"/>
      <c r="AK145" s="41">
        <v>18.046666666666667</v>
      </c>
      <c r="AL145" s="41"/>
      <c r="AM145" s="41"/>
      <c r="AN145" s="41">
        <v>14.024814814814816</v>
      </c>
      <c r="AO145" s="41"/>
      <c r="AP145" s="41"/>
      <c r="AQ145" s="41"/>
      <c r="AR145" s="41">
        <v>15.408666666666667</v>
      </c>
      <c r="AS145" s="41">
        <v>21.548000000000002</v>
      </c>
      <c r="AT145" s="41">
        <v>11.57</v>
      </c>
      <c r="AU145" s="41"/>
      <c r="AV145" s="41"/>
      <c r="AW145" s="40">
        <v>0.151024991</v>
      </c>
      <c r="AX145" s="41">
        <f t="shared" si="7"/>
        <v>15.102499099999999</v>
      </c>
      <c r="AY145" s="41"/>
      <c r="AZ145" s="41">
        <f t="shared" si="9"/>
        <v>10.917</v>
      </c>
      <c r="BA145" s="41">
        <v>104.8849749796716</v>
      </c>
      <c r="BB145" s="41">
        <v>0.9</v>
      </c>
      <c r="BC145" s="41"/>
      <c r="BD145" s="41"/>
      <c r="BE145" s="41"/>
      <c r="BF145" s="41">
        <v>0.10050000000000001</v>
      </c>
      <c r="BG145" s="41">
        <f t="shared" si="8"/>
        <v>-1.45</v>
      </c>
      <c r="BH145" s="41">
        <v>16.725555555555559</v>
      </c>
      <c r="BI145" s="41">
        <v>14.635555555555557</v>
      </c>
      <c r="BJ145" s="41">
        <v>0.10489999999999999</v>
      </c>
      <c r="BK145" s="41"/>
      <c r="BL145" s="41"/>
      <c r="BM145" s="41">
        <v>24.633333333333333</v>
      </c>
      <c r="BN145" s="41">
        <v>12.903333333333332</v>
      </c>
    </row>
    <row r="146" spans="2:66" x14ac:dyDescent="0.25">
      <c r="B146" s="41">
        <v>17.180666666666667</v>
      </c>
      <c r="C146" s="41">
        <v>22.478000000000002</v>
      </c>
      <c r="D146" s="41">
        <v>12.134</v>
      </c>
      <c r="E146" s="41"/>
      <c r="F146" s="41"/>
      <c r="G146" s="41"/>
      <c r="H146" s="41"/>
      <c r="I146" s="41">
        <v>-33.279999999999973</v>
      </c>
      <c r="J146" s="41"/>
      <c r="K146" s="41"/>
      <c r="L146" s="41"/>
      <c r="M146" s="41"/>
      <c r="N146" s="41">
        <v>13.935436000000001</v>
      </c>
      <c r="O146" s="41"/>
      <c r="P146" s="41"/>
      <c r="Q146" s="41"/>
      <c r="R146" s="41"/>
      <c r="S146" s="41"/>
      <c r="T146" s="41">
        <v>90.943521442295904</v>
      </c>
      <c r="U146" s="42"/>
      <c r="V146" s="41">
        <v>3</v>
      </c>
      <c r="W146" s="41">
        <v>26.27778</v>
      </c>
      <c r="X146" s="41"/>
      <c r="Y146" s="41"/>
      <c r="Z146" s="41"/>
      <c r="AA146" s="41"/>
      <c r="AB146" s="41"/>
      <c r="AC146" s="41"/>
      <c r="AD146" s="41">
        <v>79.073333333333466</v>
      </c>
      <c r="AE146" s="41"/>
      <c r="AF146" s="41"/>
      <c r="AG146" s="41"/>
      <c r="AH146" s="41"/>
      <c r="AI146" s="41">
        <v>9.2899999999999991</v>
      </c>
      <c r="AJ146" s="41"/>
      <c r="AK146" s="41">
        <v>18.123333333333331</v>
      </c>
      <c r="AL146" s="41"/>
      <c r="AM146" s="41"/>
      <c r="AN146" s="41">
        <v>14.144814814814815</v>
      </c>
      <c r="AO146" s="41"/>
      <c r="AP146" s="41"/>
      <c r="AQ146" s="41"/>
      <c r="AR146" s="41">
        <v>15.411999999999999</v>
      </c>
      <c r="AS146" s="41">
        <v>21.546000000000003</v>
      </c>
      <c r="AT146" s="41">
        <v>11.559999999999999</v>
      </c>
      <c r="AU146" s="41"/>
      <c r="AV146" s="41"/>
      <c r="AW146" s="40">
        <v>0.15105824900000001</v>
      </c>
      <c r="AX146" s="41">
        <f t="shared" si="7"/>
        <v>15.1058249</v>
      </c>
      <c r="AY146" s="41"/>
      <c r="AZ146" s="41">
        <f t="shared" si="9"/>
        <v>10.9206</v>
      </c>
      <c r="BA146" s="41">
        <v>104.92073674683517</v>
      </c>
      <c r="BB146" s="41">
        <v>0.9</v>
      </c>
      <c r="BC146" s="41"/>
      <c r="BD146" s="41"/>
      <c r="BE146" s="41"/>
      <c r="BF146" s="41">
        <v>0.10050000000000001</v>
      </c>
      <c r="BG146" s="41">
        <f t="shared" si="8"/>
        <v>-1.45</v>
      </c>
      <c r="BH146" s="41">
        <v>16.703333333333333</v>
      </c>
      <c r="BI146" s="41">
        <v>14.431111111111111</v>
      </c>
      <c r="BJ146" s="41">
        <v>0.105</v>
      </c>
      <c r="BK146" s="41"/>
      <c r="BL146" s="41"/>
      <c r="BM146" s="41">
        <v>24.62</v>
      </c>
      <c r="BN146" s="41">
        <v>12.896666666666667</v>
      </c>
    </row>
    <row r="147" spans="2:66" x14ac:dyDescent="0.25">
      <c r="B147" s="41">
        <v>17.292000000000002</v>
      </c>
      <c r="C147" s="41">
        <v>22.49</v>
      </c>
      <c r="D147" s="41">
        <v>12.134</v>
      </c>
      <c r="E147" s="41"/>
      <c r="F147" s="41"/>
      <c r="G147" s="41"/>
      <c r="H147" s="41"/>
      <c r="I147" s="41">
        <v>-32.90666666666668</v>
      </c>
      <c r="J147" s="41"/>
      <c r="K147" s="41"/>
      <c r="L147" s="41"/>
      <c r="M147" s="41"/>
      <c r="N147" s="41">
        <v>13.921990666666668</v>
      </c>
      <c r="O147" s="41"/>
      <c r="P147" s="41"/>
      <c r="Q147" s="41"/>
      <c r="R147" s="41"/>
      <c r="S147" s="41"/>
      <c r="T147" s="41">
        <v>90.974750401998435</v>
      </c>
      <c r="U147" s="42"/>
      <c r="V147" s="41">
        <v>3</v>
      </c>
      <c r="W147" s="41">
        <v>25.86598</v>
      </c>
      <c r="X147" s="41"/>
      <c r="Y147" s="41"/>
      <c r="Z147" s="41"/>
      <c r="AA147" s="41"/>
      <c r="AB147" s="41"/>
      <c r="AC147" s="41"/>
      <c r="AD147" s="41">
        <v>80.196666666666786</v>
      </c>
      <c r="AE147" s="41"/>
      <c r="AF147" s="41"/>
      <c r="AG147" s="41"/>
      <c r="AH147" s="41"/>
      <c r="AI147" s="41">
        <v>9.086666666666666</v>
      </c>
      <c r="AJ147" s="41"/>
      <c r="AK147" s="41">
        <v>18.060000000000002</v>
      </c>
      <c r="AL147" s="41"/>
      <c r="AM147" s="41"/>
      <c r="AN147" s="41">
        <v>14.26074074074074</v>
      </c>
      <c r="AO147" s="41"/>
      <c r="AP147" s="41"/>
      <c r="AQ147" s="41"/>
      <c r="AR147" s="41">
        <v>15.422133333333333</v>
      </c>
      <c r="AS147" s="41">
        <v>21.54</v>
      </c>
      <c r="AT147" s="41">
        <v>11.559999999999999</v>
      </c>
      <c r="AU147" s="41"/>
      <c r="AV147" s="41"/>
      <c r="AW147" s="40">
        <v>0.15102963999999999</v>
      </c>
      <c r="AX147" s="41">
        <f t="shared" si="7"/>
        <v>15.102964</v>
      </c>
      <c r="AY147" s="41"/>
      <c r="AZ147" s="41">
        <f t="shared" si="9"/>
        <v>10.9206</v>
      </c>
      <c r="BA147" s="41">
        <v>104.96297124282142</v>
      </c>
      <c r="BB147" s="41">
        <v>0.9</v>
      </c>
      <c r="BC147" s="41"/>
      <c r="BD147" s="41"/>
      <c r="BE147" s="41"/>
      <c r="BF147" s="41">
        <v>0.10050000000000001</v>
      </c>
      <c r="BG147" s="41">
        <f t="shared" si="8"/>
        <v>-1.45</v>
      </c>
      <c r="BH147" s="41">
        <v>16.651111111111113</v>
      </c>
      <c r="BI147" s="41">
        <v>14.416666666666666</v>
      </c>
      <c r="BJ147" s="41">
        <v>0.10489999999999999</v>
      </c>
      <c r="BK147" s="41"/>
      <c r="BL147" s="41"/>
      <c r="BM147" s="41">
        <v>24.61333333333333</v>
      </c>
      <c r="BN147" s="41">
        <v>12.893333333333334</v>
      </c>
    </row>
    <row r="148" spans="2:66" x14ac:dyDescent="0.25">
      <c r="B148" s="41">
        <v>17.278666666666666</v>
      </c>
      <c r="C148" s="41">
        <v>22.497999999999998</v>
      </c>
      <c r="D148" s="41">
        <v>12.138</v>
      </c>
      <c r="E148" s="41"/>
      <c r="F148" s="41"/>
      <c r="G148" s="41"/>
      <c r="H148" s="41"/>
      <c r="I148" s="41">
        <v>-32.933333333333259</v>
      </c>
      <c r="J148" s="41"/>
      <c r="K148" s="41"/>
      <c r="L148" s="41"/>
      <c r="M148" s="41"/>
      <c r="N148" s="41">
        <v>13.904122222222224</v>
      </c>
      <c r="O148" s="41"/>
      <c r="P148" s="41"/>
      <c r="Q148" s="41"/>
      <c r="R148" s="41"/>
      <c r="S148" s="41"/>
      <c r="T148" s="41">
        <v>90.992720456807803</v>
      </c>
      <c r="U148" s="42"/>
      <c r="V148" s="41">
        <v>3</v>
      </c>
      <c r="W148" s="41">
        <v>25.782739999999997</v>
      </c>
      <c r="X148" s="41"/>
      <c r="Y148" s="41"/>
      <c r="Z148" s="41"/>
      <c r="AA148" s="41"/>
      <c r="AB148" s="41"/>
      <c r="AC148" s="41"/>
      <c r="AD148" s="41">
        <v>79.863333333333401</v>
      </c>
      <c r="AE148" s="41"/>
      <c r="AF148" s="41"/>
      <c r="AG148" s="41"/>
      <c r="AH148" s="41"/>
      <c r="AI148" s="41">
        <v>9.2666666666666657</v>
      </c>
      <c r="AJ148" s="41"/>
      <c r="AK148" s="41">
        <v>18.116666666666667</v>
      </c>
      <c r="AL148" s="41"/>
      <c r="AM148" s="41"/>
      <c r="AN148" s="41">
        <v>14.232592592592594</v>
      </c>
      <c r="AO148" s="41"/>
      <c r="AP148" s="41"/>
      <c r="AQ148" s="41"/>
      <c r="AR148" s="41">
        <v>15.437199999999999</v>
      </c>
      <c r="AS148" s="41">
        <v>21.536000000000001</v>
      </c>
      <c r="AT148" s="41">
        <v>11.549999999999999</v>
      </c>
      <c r="AU148" s="41"/>
      <c r="AV148" s="41"/>
      <c r="AW148" s="40">
        <v>0.15093738700000001</v>
      </c>
      <c r="AX148" s="41">
        <f t="shared" si="7"/>
        <v>15.093738700000001</v>
      </c>
      <c r="AY148" s="41"/>
      <c r="AZ148" s="41">
        <f t="shared" si="9"/>
        <v>10.924200000000001</v>
      </c>
      <c r="BA148" s="41">
        <v>105.00376469452334</v>
      </c>
      <c r="BB148" s="41">
        <v>0.9</v>
      </c>
      <c r="BC148" s="41"/>
      <c r="BD148" s="41"/>
      <c r="BE148" s="41"/>
      <c r="BF148" s="41">
        <v>0.10050000000000001</v>
      </c>
      <c r="BG148" s="41">
        <f t="shared" si="8"/>
        <v>-1.45</v>
      </c>
      <c r="BH148" s="41">
        <v>16.457777777777778</v>
      </c>
      <c r="BI148" s="41">
        <v>14.431111111111109</v>
      </c>
      <c r="BJ148" s="41">
        <v>0.1046</v>
      </c>
      <c r="BK148" s="41"/>
      <c r="BL148" s="41"/>
      <c r="BM148" s="41">
        <v>24.603333333333332</v>
      </c>
      <c r="BN148" s="41">
        <v>12.886666666666665</v>
      </c>
    </row>
    <row r="149" spans="2:66" x14ac:dyDescent="0.25">
      <c r="B149" s="41">
        <v>17.249333333333333</v>
      </c>
      <c r="C149" s="41">
        <v>22.497999999999998</v>
      </c>
      <c r="D149" s="41">
        <v>12.138</v>
      </c>
      <c r="E149" s="41"/>
      <c r="F149" s="41"/>
      <c r="G149" s="41"/>
      <c r="H149" s="41"/>
      <c r="I149" s="41">
        <v>-32.776666666666628</v>
      </c>
      <c r="J149" s="41"/>
      <c r="K149" s="41"/>
      <c r="L149" s="41"/>
      <c r="M149" s="41"/>
      <c r="N149" s="41">
        <v>13.883821777777777</v>
      </c>
      <c r="O149" s="41"/>
      <c r="P149" s="41"/>
      <c r="Q149" s="41"/>
      <c r="R149" s="41"/>
      <c r="S149" s="41"/>
      <c r="T149" s="41">
        <v>90.965941886425497</v>
      </c>
      <c r="U149" s="42"/>
      <c r="V149" s="41">
        <v>3</v>
      </c>
      <c r="W149" s="41">
        <v>26.972019999999997</v>
      </c>
      <c r="X149" s="41"/>
      <c r="Y149" s="41"/>
      <c r="Z149" s="41"/>
      <c r="AA149" s="41"/>
      <c r="AB149" s="41"/>
      <c r="AC149" s="41"/>
      <c r="AD149" s="41">
        <v>80.763333333333435</v>
      </c>
      <c r="AE149" s="41"/>
      <c r="AF149" s="41"/>
      <c r="AG149" s="41"/>
      <c r="AH149" s="41"/>
      <c r="AI149" s="41">
        <v>9.0833333333333339</v>
      </c>
      <c r="AJ149" s="41"/>
      <c r="AK149" s="41">
        <v>18.059999999999999</v>
      </c>
      <c r="AL149" s="41"/>
      <c r="AM149" s="41"/>
      <c r="AN149" s="41">
        <v>14.073703703703702</v>
      </c>
      <c r="AO149" s="41"/>
      <c r="AP149" s="41"/>
      <c r="AQ149" s="41"/>
      <c r="AR149" s="41">
        <v>15.456933333333334</v>
      </c>
      <c r="AS149" s="41">
        <v>21.532</v>
      </c>
      <c r="AT149" s="41">
        <v>11.549999999999999</v>
      </c>
      <c r="AU149" s="41"/>
      <c r="AV149" s="41"/>
      <c r="AW149" s="40">
        <v>0.15083988400000001</v>
      </c>
      <c r="AX149" s="41">
        <f t="shared" si="7"/>
        <v>15.083988400000001</v>
      </c>
      <c r="AY149" s="41"/>
      <c r="AZ149" s="41">
        <f t="shared" si="9"/>
        <v>0</v>
      </c>
      <c r="BA149" s="41">
        <v>105.05772808712602</v>
      </c>
      <c r="BB149" s="41"/>
      <c r="BC149" s="41"/>
      <c r="BD149" s="41"/>
      <c r="BE149" s="41"/>
      <c r="BF149" s="41">
        <v>0.10050000000000001</v>
      </c>
      <c r="BG149" s="41">
        <f t="shared" si="8"/>
        <v>-1.45</v>
      </c>
      <c r="BH149" s="41">
        <v>16.47111111111111</v>
      </c>
      <c r="BI149" s="41">
        <v>14.511111111111111</v>
      </c>
      <c r="BJ149" s="41">
        <v>0.1053</v>
      </c>
      <c r="BK149" s="41"/>
      <c r="BL149" s="41"/>
      <c r="BM149" s="41">
        <v>24.616666666666664</v>
      </c>
      <c r="BN149" s="41">
        <v>12.893333333333331</v>
      </c>
    </row>
    <row r="150" spans="2:66" x14ac:dyDescent="0.25">
      <c r="B150" s="41">
        <v>17.181333333333335</v>
      </c>
      <c r="C150" s="41">
        <v>22.506</v>
      </c>
      <c r="D150" s="41">
        <v>12.131999999999998</v>
      </c>
      <c r="E150" s="41"/>
      <c r="F150" s="41"/>
      <c r="G150" s="41"/>
      <c r="H150" s="41"/>
      <c r="I150" s="41">
        <v>-32.886666666666727</v>
      </c>
      <c r="J150" s="41"/>
      <c r="K150" s="41"/>
      <c r="L150" s="41"/>
      <c r="M150" s="41"/>
      <c r="N150" s="41">
        <v>13.870040888888891</v>
      </c>
      <c r="O150" s="41"/>
      <c r="P150" s="41"/>
      <c r="Q150" s="41"/>
      <c r="R150" s="41"/>
      <c r="S150" s="41"/>
      <c r="T150" s="41">
        <v>90.899001470304512</v>
      </c>
      <c r="U150" s="42"/>
      <c r="V150" s="41">
        <v>3</v>
      </c>
      <c r="W150" s="41">
        <v>25.718959999999996</v>
      </c>
      <c r="X150" s="41"/>
      <c r="Y150" s="41"/>
      <c r="Z150" s="41"/>
      <c r="AA150" s="41"/>
      <c r="AB150" s="41"/>
      <c r="AC150" s="41"/>
      <c r="AD150" s="41">
        <v>79.710000000000036</v>
      </c>
      <c r="AE150" s="41"/>
      <c r="AF150" s="41"/>
      <c r="AG150" s="41"/>
      <c r="AH150" s="41"/>
      <c r="AI150" s="41">
        <v>9.2733333333333334</v>
      </c>
      <c r="AJ150" s="41"/>
      <c r="AK150" s="41">
        <v>18.146666666666668</v>
      </c>
      <c r="AL150" s="41"/>
      <c r="AM150" s="41"/>
      <c r="AN150" s="41">
        <v>13.914444444444444</v>
      </c>
      <c r="AO150" s="41"/>
      <c r="AP150" s="41"/>
      <c r="AQ150" s="41"/>
      <c r="AR150" s="41">
        <v>15.4732</v>
      </c>
      <c r="AS150" s="41">
        <v>21.532</v>
      </c>
      <c r="AT150" s="41">
        <v>11.549999999999999</v>
      </c>
      <c r="AU150" s="41"/>
      <c r="AV150" s="41"/>
      <c r="AW150" s="40">
        <v>0.150774573</v>
      </c>
      <c r="AX150" s="41">
        <f t="shared" si="7"/>
        <v>15.077457299999999</v>
      </c>
      <c r="AY150" s="41"/>
      <c r="AZ150" s="41">
        <f t="shared" si="9"/>
        <v>0</v>
      </c>
      <c r="BA150" s="41">
        <v>105.09842254351668</v>
      </c>
      <c r="BB150" s="41"/>
      <c r="BC150" s="41"/>
      <c r="BD150" s="41"/>
      <c r="BE150" s="41"/>
      <c r="BF150" s="41">
        <v>0.10050000000000001</v>
      </c>
      <c r="BG150" s="41">
        <f t="shared" si="8"/>
        <v>-1.45</v>
      </c>
      <c r="BH150" s="41">
        <v>16.580000000000002</v>
      </c>
      <c r="BI150" s="41">
        <v>14.468888888888888</v>
      </c>
      <c r="BJ150" s="41">
        <v>0.1057</v>
      </c>
      <c r="BK150" s="41"/>
      <c r="BL150" s="41"/>
      <c r="BM150" s="41">
        <v>24.61</v>
      </c>
      <c r="BN150" s="41">
        <v>12.89</v>
      </c>
    </row>
    <row r="151" spans="2:66" x14ac:dyDescent="0.25">
      <c r="B151" s="41">
        <v>17.085333333333335</v>
      </c>
      <c r="C151" s="41">
        <v>22.506</v>
      </c>
      <c r="D151" s="41">
        <v>12.131999999999998</v>
      </c>
      <c r="E151" s="41"/>
      <c r="F151" s="41"/>
      <c r="G151" s="41"/>
      <c r="H151" s="41"/>
      <c r="I151" s="41">
        <v>-32.756666666666675</v>
      </c>
      <c r="J151" s="41"/>
      <c r="K151" s="41"/>
      <c r="L151" s="41"/>
      <c r="M151" s="41"/>
      <c r="N151" s="41">
        <v>13.864264</v>
      </c>
      <c r="O151" s="41"/>
      <c r="P151" s="41"/>
      <c r="Q151" s="41"/>
      <c r="R151" s="41"/>
      <c r="S151" s="41"/>
      <c r="T151" s="41">
        <v>90.914709367436217</v>
      </c>
      <c r="U151" s="42"/>
      <c r="V151" s="41">
        <v>3</v>
      </c>
      <c r="W151" s="41">
        <v>25.877100000000002</v>
      </c>
      <c r="X151" s="41"/>
      <c r="Y151" s="41"/>
      <c r="Z151" s="41"/>
      <c r="AA151" s="41"/>
      <c r="AB151" s="41"/>
      <c r="AC151" s="41"/>
      <c r="AD151" s="41">
        <v>80.400000000000119</v>
      </c>
      <c r="AE151" s="41"/>
      <c r="AF151" s="41"/>
      <c r="AG151" s="41"/>
      <c r="AH151" s="41"/>
      <c r="AI151" s="41">
        <v>9.3233333333333341</v>
      </c>
      <c r="AJ151" s="41"/>
      <c r="AK151" s="41">
        <v>18.16</v>
      </c>
      <c r="AL151" s="41"/>
      <c r="AM151" s="41"/>
      <c r="AN151" s="41">
        <v>13.93148148148148</v>
      </c>
      <c r="AO151" s="41"/>
      <c r="AP151" s="41"/>
      <c r="AQ151" s="41"/>
      <c r="AR151" s="41">
        <v>15.483333333333333</v>
      </c>
      <c r="AS151" s="41">
        <v>21.538</v>
      </c>
      <c r="AT151" s="41">
        <v>11.549999999999999</v>
      </c>
      <c r="AU151" s="41"/>
      <c r="AV151" s="41"/>
      <c r="AW151" s="40">
        <v>0.15077306700000001</v>
      </c>
      <c r="AX151" s="41">
        <f t="shared" si="7"/>
        <v>15.077306700000001</v>
      </c>
      <c r="AY151" s="41"/>
      <c r="AZ151" s="41">
        <f t="shared" si="9"/>
        <v>0</v>
      </c>
      <c r="BA151" s="41">
        <v>105.13790953834501</v>
      </c>
      <c r="BB151" s="41"/>
      <c r="BC151" s="41"/>
      <c r="BD151" s="41"/>
      <c r="BE151" s="41"/>
      <c r="BF151" s="41">
        <v>0.10050000000000001</v>
      </c>
      <c r="BG151" s="41">
        <f t="shared" si="8"/>
        <v>-1.45</v>
      </c>
      <c r="BH151" s="41">
        <v>16.927777777777777</v>
      </c>
      <c r="BI151" s="41">
        <v>14.54222222222222</v>
      </c>
      <c r="BJ151" s="41">
        <v>0.1055</v>
      </c>
      <c r="BK151" s="41"/>
      <c r="BL151" s="41"/>
      <c r="BM151" s="41">
        <v>24.61</v>
      </c>
      <c r="BN151" s="41">
        <v>12.89</v>
      </c>
    </row>
    <row r="152" spans="2:66" x14ac:dyDescent="0.25">
      <c r="B152" s="41">
        <v>16.962</v>
      </c>
      <c r="C152" s="41">
        <v>22.491999999999997</v>
      </c>
      <c r="D152" s="41">
        <v>12.132000000000001</v>
      </c>
      <c r="E152" s="41"/>
      <c r="F152" s="41"/>
      <c r="G152" s="41"/>
      <c r="H152" s="41"/>
      <c r="I152" s="41">
        <v>-32.553333333333342</v>
      </c>
      <c r="J152" s="41"/>
      <c r="K152" s="41"/>
      <c r="L152" s="41"/>
      <c r="M152" s="41"/>
      <c r="N152" s="41">
        <v>13.869938222222226</v>
      </c>
      <c r="O152" s="41"/>
      <c r="P152" s="41"/>
      <c r="Q152" s="41"/>
      <c r="R152" s="41"/>
      <c r="S152" s="41"/>
      <c r="T152" s="41">
        <v>90.984104047927104</v>
      </c>
      <c r="U152" s="42"/>
      <c r="V152" s="41">
        <v>3</v>
      </c>
      <c r="W152" s="41">
        <v>25.783060000000003</v>
      </c>
      <c r="X152" s="41"/>
      <c r="Y152" s="41"/>
      <c r="Z152" s="41"/>
      <c r="AA152" s="41"/>
      <c r="AB152" s="41"/>
      <c r="AC152" s="41"/>
      <c r="AD152" s="41">
        <v>79.610000000000184</v>
      </c>
      <c r="AE152" s="41"/>
      <c r="AF152" s="41"/>
      <c r="AG152" s="41"/>
      <c r="AH152" s="41"/>
      <c r="AI152" s="41">
        <v>9.0666666666666664</v>
      </c>
      <c r="AJ152" s="41"/>
      <c r="AK152" s="41">
        <v>18.153333333333332</v>
      </c>
      <c r="AL152" s="41"/>
      <c r="AM152" s="41"/>
      <c r="AN152" s="41">
        <v>14.06185185185185</v>
      </c>
      <c r="AO152" s="41"/>
      <c r="AP152" s="41"/>
      <c r="AQ152" s="41"/>
      <c r="AR152" s="41">
        <v>15.487799999999998</v>
      </c>
      <c r="AS152" s="41">
        <v>21.54</v>
      </c>
      <c r="AT152" s="41">
        <v>11.559999999999999</v>
      </c>
      <c r="AU152" s="41"/>
      <c r="AV152" s="41"/>
      <c r="AW152" s="40">
        <v>0.15085791100000001</v>
      </c>
      <c r="AX152" s="41">
        <f t="shared" si="7"/>
        <v>15.085791100000002</v>
      </c>
      <c r="AY152" s="41"/>
      <c r="AZ152" s="41">
        <f t="shared" si="9"/>
        <v>0</v>
      </c>
      <c r="BA152" s="41">
        <v>105.17399792596218</v>
      </c>
      <c r="BB152" s="41"/>
      <c r="BC152" s="41"/>
      <c r="BD152" s="41"/>
      <c r="BE152" s="41"/>
      <c r="BF152" s="41">
        <v>0.10050000000000001</v>
      </c>
      <c r="BG152" s="41">
        <f t="shared" si="8"/>
        <v>-1.45</v>
      </c>
      <c r="BH152" s="41">
        <v>16.922222222222224</v>
      </c>
      <c r="BI152" s="41">
        <v>14.371111111111112</v>
      </c>
      <c r="BJ152" s="41">
        <v>0.10539999999999999</v>
      </c>
      <c r="BK152" s="41"/>
      <c r="BL152" s="41"/>
      <c r="BM152" s="41">
        <v>24.59</v>
      </c>
      <c r="BN152" s="41">
        <v>12.879999999999999</v>
      </c>
    </row>
    <row r="153" spans="2:66" x14ac:dyDescent="0.25">
      <c r="B153" s="41">
        <v>17.001333333333331</v>
      </c>
      <c r="C153" s="41">
        <v>22.49</v>
      </c>
      <c r="D153" s="41">
        <v>12.132000000000001</v>
      </c>
      <c r="E153" s="41"/>
      <c r="F153" s="41"/>
      <c r="G153" s="41"/>
      <c r="H153" s="41"/>
      <c r="I153" s="41">
        <v>-32.266666666666666</v>
      </c>
      <c r="J153" s="41"/>
      <c r="K153" s="41"/>
      <c r="L153" s="41"/>
      <c r="M153" s="41"/>
      <c r="N153" s="41">
        <v>13.877424000000001</v>
      </c>
      <c r="O153" s="41"/>
      <c r="P153" s="41"/>
      <c r="Q153" s="41"/>
      <c r="R153" s="41"/>
      <c r="S153" s="41"/>
      <c r="T153" s="41">
        <v>91.054925603443436</v>
      </c>
      <c r="U153" s="42"/>
      <c r="V153" s="41">
        <v>3</v>
      </c>
      <c r="W153" s="41">
        <v>25.993739999999999</v>
      </c>
      <c r="X153" s="41"/>
      <c r="Y153" s="41"/>
      <c r="Z153" s="41"/>
      <c r="AA153" s="41"/>
      <c r="AB153" s="41"/>
      <c r="AC153" s="41"/>
      <c r="AD153" s="41">
        <v>81.583333333333385</v>
      </c>
      <c r="AE153" s="41"/>
      <c r="AF153" s="41"/>
      <c r="AG153" s="41"/>
      <c r="AH153" s="41"/>
      <c r="AI153" s="41">
        <v>8.9933333333333358</v>
      </c>
      <c r="AJ153" s="41"/>
      <c r="AK153" s="41">
        <v>18.143333333333334</v>
      </c>
      <c r="AL153" s="41"/>
      <c r="AM153" s="41"/>
      <c r="AN153" s="41">
        <v>14.093703703703699</v>
      </c>
      <c r="AO153" s="41"/>
      <c r="AP153" s="41"/>
      <c r="AQ153" s="41"/>
      <c r="AR153" s="41"/>
      <c r="AS153" s="41">
        <v>21.542000000000002</v>
      </c>
      <c r="AT153" s="41">
        <v>11.57</v>
      </c>
      <c r="AU153" s="41"/>
      <c r="AV153" s="41"/>
      <c r="AW153" s="40">
        <v>0.151008382</v>
      </c>
      <c r="AX153" s="41">
        <f t="shared" si="7"/>
        <v>15.1008382</v>
      </c>
      <c r="AY153" s="41"/>
      <c r="AZ153" s="41">
        <f t="shared" si="9"/>
        <v>0</v>
      </c>
      <c r="BA153" s="41">
        <v>105.22046566320545</v>
      </c>
      <c r="BB153" s="41"/>
      <c r="BC153" s="41"/>
      <c r="BD153" s="41"/>
      <c r="BE153" s="41"/>
      <c r="BF153" s="41">
        <v>0.10050000000000001</v>
      </c>
      <c r="BG153" s="41">
        <f t="shared" si="8"/>
        <v>-1.45</v>
      </c>
      <c r="BH153" s="41">
        <v>16.905555555555559</v>
      </c>
      <c r="BI153" s="41">
        <v>14.477777777777776</v>
      </c>
      <c r="BJ153" s="41">
        <v>0.1048</v>
      </c>
      <c r="BK153" s="41"/>
      <c r="BL153" s="41"/>
      <c r="BM153" s="41">
        <v>24.596666666666668</v>
      </c>
      <c r="BN153" s="41">
        <v>12.879999999999999</v>
      </c>
    </row>
    <row r="154" spans="2:66" x14ac:dyDescent="0.25">
      <c r="B154" s="41">
        <v>17.126666666666665</v>
      </c>
      <c r="C154" s="41">
        <v>22.49</v>
      </c>
      <c r="D154" s="41">
        <v>12.135999999999997</v>
      </c>
      <c r="E154" s="41"/>
      <c r="F154" s="41"/>
      <c r="G154" s="41"/>
      <c r="H154" s="41"/>
      <c r="I154" s="41">
        <v>-32.30000000000004</v>
      </c>
      <c r="J154" s="41"/>
      <c r="K154" s="41"/>
      <c r="L154" s="41"/>
      <c r="M154" s="41"/>
      <c r="N154" s="41">
        <v>13.884829777777776</v>
      </c>
      <c r="O154" s="41"/>
      <c r="P154" s="41"/>
      <c r="Q154" s="41"/>
      <c r="R154" s="41"/>
      <c r="S154" s="41"/>
      <c r="T154" s="41">
        <v>91.080240657093242</v>
      </c>
      <c r="U154" s="42"/>
      <c r="V154" s="41">
        <v>3</v>
      </c>
      <c r="W154" s="41">
        <v>25.04542</v>
      </c>
      <c r="X154" s="41"/>
      <c r="Y154" s="41"/>
      <c r="Z154" s="41"/>
      <c r="AA154" s="41"/>
      <c r="AB154" s="41"/>
      <c r="AC154" s="41"/>
      <c r="AD154" s="41">
        <v>82.283333333333445</v>
      </c>
      <c r="AE154" s="41"/>
      <c r="AF154" s="41"/>
      <c r="AG154" s="41"/>
      <c r="AH154" s="41"/>
      <c r="AI154" s="41">
        <v>9.31</v>
      </c>
      <c r="AJ154" s="41"/>
      <c r="AK154" s="41">
        <v>18.173333333333332</v>
      </c>
      <c r="AL154" s="41"/>
      <c r="AM154" s="41"/>
      <c r="AN154" s="41">
        <v>13.969259259259259</v>
      </c>
      <c r="AO154" s="41"/>
      <c r="AP154" s="41"/>
      <c r="AQ154" s="41"/>
      <c r="AR154" s="41"/>
      <c r="AS154" s="41">
        <v>21.544</v>
      </c>
      <c r="AT154" s="41">
        <v>11.559999999999999</v>
      </c>
      <c r="AU154" s="41"/>
      <c r="AV154" s="41"/>
      <c r="AW154" s="40">
        <v>0.151158507</v>
      </c>
      <c r="AX154" s="41">
        <f t="shared" si="7"/>
        <v>15.115850699999999</v>
      </c>
      <c r="AY154" s="41"/>
      <c r="AZ154" s="41">
        <f t="shared" si="9"/>
        <v>0</v>
      </c>
      <c r="BA154" s="41">
        <v>105.25941447253598</v>
      </c>
      <c r="BB154" s="41"/>
      <c r="BC154" s="41"/>
      <c r="BD154" s="41"/>
      <c r="BE154" s="41"/>
      <c r="BF154" s="41">
        <v>0.10050000000000001</v>
      </c>
      <c r="BG154" s="41">
        <f t="shared" si="8"/>
        <v>-1.45</v>
      </c>
      <c r="BH154" s="41">
        <v>16.824444444444445</v>
      </c>
      <c r="BI154" s="41">
        <v>14.368888888888886</v>
      </c>
      <c r="BJ154" s="41">
        <v>0.10489999999999999</v>
      </c>
      <c r="BK154" s="41"/>
      <c r="BL154" s="41"/>
      <c r="BM154" s="41">
        <v>24.61</v>
      </c>
      <c r="BN154" s="41">
        <v>12.889999999999999</v>
      </c>
    </row>
    <row r="155" spans="2:66" x14ac:dyDescent="0.25">
      <c r="B155" s="41">
        <v>17.339333333333336</v>
      </c>
      <c r="C155" s="41">
        <v>22.488</v>
      </c>
      <c r="D155" s="41">
        <v>12.143999999999998</v>
      </c>
      <c r="E155" s="41"/>
      <c r="F155" s="41"/>
      <c r="G155" s="41"/>
      <c r="H155" s="41"/>
      <c r="I155" s="41">
        <v>-32.113333333333301</v>
      </c>
      <c r="J155" s="41"/>
      <c r="K155" s="41"/>
      <c r="L155" s="41"/>
      <c r="M155" s="41"/>
      <c r="N155" s="41">
        <v>13.894316888888888</v>
      </c>
      <c r="O155" s="41"/>
      <c r="P155" s="41"/>
      <c r="Q155" s="41"/>
      <c r="R155" s="41"/>
      <c r="S155" s="41"/>
      <c r="T155" s="41">
        <v>91.070819247808117</v>
      </c>
      <c r="U155" s="42"/>
      <c r="V155" s="41">
        <v>3</v>
      </c>
      <c r="W155" s="41">
        <v>26.161820000000002</v>
      </c>
      <c r="X155" s="41"/>
      <c r="Y155" s="41"/>
      <c r="Z155" s="41"/>
      <c r="AA155" s="41"/>
      <c r="AB155" s="41"/>
      <c r="AC155" s="41"/>
      <c r="AD155" s="41">
        <v>83.449999999999932</v>
      </c>
      <c r="AE155" s="41"/>
      <c r="AF155" s="41"/>
      <c r="AG155" s="41"/>
      <c r="AH155" s="41"/>
      <c r="AI155" s="41">
        <v>9.379999999999999</v>
      </c>
      <c r="AJ155" s="41"/>
      <c r="AK155" s="41">
        <v>18.243333333333332</v>
      </c>
      <c r="AL155" s="41"/>
      <c r="AM155" s="41"/>
      <c r="AN155" s="41">
        <v>13.822962962962961</v>
      </c>
      <c r="AO155" s="41"/>
      <c r="AP155" s="41"/>
      <c r="AQ155" s="41"/>
      <c r="AR155" s="41"/>
      <c r="AS155" s="41">
        <v>21.544</v>
      </c>
      <c r="AT155" s="41">
        <v>11.559999999999999</v>
      </c>
      <c r="AU155" s="41"/>
      <c r="AV155" s="41"/>
      <c r="AW155" s="40">
        <v>0.15124124</v>
      </c>
      <c r="AX155" s="41">
        <f t="shared" si="7"/>
        <v>15.124124</v>
      </c>
      <c r="AY155" s="41"/>
      <c r="AZ155" s="41">
        <f t="shared" si="9"/>
        <v>0</v>
      </c>
      <c r="BA155" s="41">
        <v>105.28348582974402</v>
      </c>
      <c r="BB155" s="41"/>
      <c r="BC155" s="41"/>
      <c r="BD155" s="41"/>
      <c r="BE155" s="41"/>
      <c r="BF155" s="41">
        <v>0.10050000000000001</v>
      </c>
      <c r="BG155" s="41">
        <f t="shared" si="8"/>
        <v>-1.45</v>
      </c>
      <c r="BH155" s="41">
        <v>17.017777777777781</v>
      </c>
      <c r="BI155" s="41">
        <v>14.615555555555556</v>
      </c>
      <c r="BJ155" s="41">
        <v>0.1051</v>
      </c>
      <c r="BK155" s="41"/>
      <c r="BL155" s="41"/>
      <c r="BM155" s="41">
        <v>24.626666666666665</v>
      </c>
      <c r="BN155" s="41">
        <v>12.9</v>
      </c>
    </row>
    <row r="156" spans="2:66" x14ac:dyDescent="0.25">
      <c r="B156" s="41">
        <v>17.502666666666663</v>
      </c>
      <c r="C156" s="41">
        <v>22.495999999999999</v>
      </c>
      <c r="D156" s="41">
        <v>12.148</v>
      </c>
      <c r="E156" s="41"/>
      <c r="F156" s="41"/>
      <c r="G156" s="41"/>
      <c r="H156" s="41"/>
      <c r="I156" s="41">
        <v>-32.089999999999996</v>
      </c>
      <c r="J156" s="41"/>
      <c r="K156" s="41"/>
      <c r="L156" s="41"/>
      <c r="M156" s="41"/>
      <c r="N156" s="41">
        <v>13.913811111111112</v>
      </c>
      <c r="O156" s="41"/>
      <c r="P156" s="41"/>
      <c r="Q156" s="41"/>
      <c r="R156" s="41"/>
      <c r="S156" s="41"/>
      <c r="T156" s="41">
        <v>91.048071728224897</v>
      </c>
      <c r="U156" s="42"/>
      <c r="V156" s="41">
        <v>3</v>
      </c>
      <c r="W156" s="41">
        <v>26.615260000000003</v>
      </c>
      <c r="X156" s="41"/>
      <c r="Y156" s="41"/>
      <c r="Z156" s="41"/>
      <c r="AA156" s="41"/>
      <c r="AB156" s="41"/>
      <c r="AC156" s="41"/>
      <c r="AD156" s="41">
        <v>81.850000000000023</v>
      </c>
      <c r="AE156" s="41"/>
      <c r="AF156" s="41"/>
      <c r="AG156" s="41"/>
      <c r="AH156" s="41"/>
      <c r="AI156" s="41">
        <v>9.3733333333333331</v>
      </c>
      <c r="AJ156" s="41"/>
      <c r="AK156" s="41">
        <v>18.323333333333338</v>
      </c>
      <c r="AL156" s="41"/>
      <c r="AM156" s="41"/>
      <c r="AN156" s="41">
        <v>13.755555555555555</v>
      </c>
      <c r="AO156" s="41"/>
      <c r="AP156" s="41"/>
      <c r="AQ156" s="41"/>
      <c r="AR156" s="41"/>
      <c r="AS156" s="41">
        <v>21.538</v>
      </c>
      <c r="AT156" s="41">
        <v>11.559999999999999</v>
      </c>
      <c r="AU156" s="41"/>
      <c r="AV156" s="41"/>
      <c r="AW156" s="40">
        <v>0.151252951</v>
      </c>
      <c r="AX156" s="41">
        <f t="shared" si="7"/>
        <v>15.125295099999999</v>
      </c>
      <c r="AY156" s="41"/>
      <c r="AZ156" s="41">
        <f t="shared" si="9"/>
        <v>0</v>
      </c>
      <c r="BA156" s="41">
        <v>105.31510752043366</v>
      </c>
      <c r="BB156" s="41"/>
      <c r="BC156" s="41"/>
      <c r="BD156" s="41"/>
      <c r="BE156" s="41"/>
      <c r="BF156" s="41">
        <v>0.10050000000000001</v>
      </c>
      <c r="BG156" s="41">
        <f t="shared" si="8"/>
        <v>-1.45</v>
      </c>
      <c r="BH156" s="41">
        <v>17.078888888888887</v>
      </c>
      <c r="BI156" s="41">
        <v>14.548888888888886</v>
      </c>
      <c r="BJ156" s="41">
        <v>0.1053</v>
      </c>
      <c r="BK156" s="41"/>
      <c r="BL156" s="41"/>
      <c r="BM156" s="41">
        <v>24.633333333333333</v>
      </c>
      <c r="BN156" s="41">
        <v>12.903333333333332</v>
      </c>
    </row>
    <row r="157" spans="2:66" x14ac:dyDescent="0.25">
      <c r="B157" s="41">
        <v>17.729333333333333</v>
      </c>
      <c r="C157" s="41">
        <v>22.513999999999996</v>
      </c>
      <c r="D157" s="41">
        <v>12.15</v>
      </c>
      <c r="E157" s="41"/>
      <c r="F157" s="41"/>
      <c r="G157" s="41"/>
      <c r="H157" s="41"/>
      <c r="I157" s="41">
        <v>-31.930000000000014</v>
      </c>
      <c r="J157" s="41"/>
      <c r="K157" s="41"/>
      <c r="L157" s="41"/>
      <c r="M157" s="41"/>
      <c r="N157" s="41">
        <v>13.947270222222224</v>
      </c>
      <c r="O157" s="41"/>
      <c r="P157" s="41"/>
      <c r="Q157" s="41"/>
      <c r="R157" s="41"/>
      <c r="S157" s="41"/>
      <c r="T157" s="41">
        <v>91.105173677688839</v>
      </c>
      <c r="U157" s="42"/>
      <c r="V157" s="41">
        <v>3</v>
      </c>
      <c r="W157" s="41">
        <v>26.635480000000005</v>
      </c>
      <c r="X157" s="41"/>
      <c r="Y157" s="41"/>
      <c r="Z157" s="41"/>
      <c r="AA157" s="41"/>
      <c r="AB157" s="41"/>
      <c r="AC157" s="41"/>
      <c r="AD157" s="41">
        <v>81.240000000000023</v>
      </c>
      <c r="AE157" s="41"/>
      <c r="AF157" s="41"/>
      <c r="AG157" s="41"/>
      <c r="AH157" s="41"/>
      <c r="AI157" s="41">
        <v>9.2866666666666671</v>
      </c>
      <c r="AJ157" s="41"/>
      <c r="AK157" s="41">
        <v>18.303333333333335</v>
      </c>
      <c r="AL157" s="41"/>
      <c r="AM157" s="41"/>
      <c r="AN157" s="41">
        <v>13.79111111111111</v>
      </c>
      <c r="AO157" s="41"/>
      <c r="AP157" s="41"/>
      <c r="AQ157" s="41"/>
      <c r="AR157" s="41"/>
      <c r="AS157" s="41">
        <v>21.536000000000001</v>
      </c>
      <c r="AT157" s="41">
        <v>11.559999999999999</v>
      </c>
      <c r="AU157" s="41"/>
      <c r="AV157" s="41"/>
      <c r="AW157" s="40">
        <v>0.15123197799999999</v>
      </c>
      <c r="AX157" s="41">
        <f t="shared" si="7"/>
        <v>15.1231978</v>
      </c>
      <c r="AY157" s="41"/>
      <c r="AZ157" s="41">
        <f t="shared" si="9"/>
        <v>0</v>
      </c>
      <c r="BA157" s="41">
        <v>105.34185251352638</v>
      </c>
      <c r="BB157" s="41"/>
      <c r="BC157" s="41"/>
      <c r="BD157" s="41"/>
      <c r="BE157" s="41"/>
      <c r="BF157" s="41">
        <v>0.10050000000000001</v>
      </c>
      <c r="BG157" s="41">
        <f t="shared" si="8"/>
        <v>-1.45</v>
      </c>
      <c r="BH157" s="41">
        <v>16.88</v>
      </c>
      <c r="BI157" s="41">
        <v>14.544444444444441</v>
      </c>
      <c r="BJ157" s="41">
        <v>0.1057</v>
      </c>
      <c r="BK157" s="41"/>
      <c r="BL157" s="41"/>
      <c r="BM157" s="41">
        <v>24.62</v>
      </c>
      <c r="BN157" s="41">
        <v>12.896666666666667</v>
      </c>
    </row>
    <row r="158" spans="2:66" x14ac:dyDescent="0.25">
      <c r="B158" s="41">
        <v>17.901333333333334</v>
      </c>
      <c r="C158" s="41">
        <v>22.524000000000001</v>
      </c>
      <c r="D158" s="41">
        <v>12.151999999999999</v>
      </c>
      <c r="E158" s="41"/>
      <c r="F158" s="41"/>
      <c r="G158" s="41"/>
      <c r="H158" s="41"/>
      <c r="I158" s="41">
        <v>-31.866666666666621</v>
      </c>
      <c r="J158" s="41"/>
      <c r="K158" s="41"/>
      <c r="L158" s="41"/>
      <c r="M158" s="41"/>
      <c r="N158" s="41">
        <v>13.996891999999999</v>
      </c>
      <c r="O158" s="41"/>
      <c r="P158" s="41"/>
      <c r="Q158" s="41"/>
      <c r="R158" s="41"/>
      <c r="S158" s="41"/>
      <c r="T158" s="41">
        <v>90.998149913778519</v>
      </c>
      <c r="U158" s="42"/>
      <c r="V158" s="41">
        <v>3</v>
      </c>
      <c r="W158" s="41">
        <v>25.864619999999999</v>
      </c>
      <c r="X158" s="41"/>
      <c r="Y158" s="41"/>
      <c r="Z158" s="41"/>
      <c r="AA158" s="41"/>
      <c r="AB158" s="41"/>
      <c r="AC158" s="41"/>
      <c r="AD158" s="41">
        <v>80.096666666666749</v>
      </c>
      <c r="AE158" s="41"/>
      <c r="AF158" s="41"/>
      <c r="AG158" s="41"/>
      <c r="AH158" s="41"/>
      <c r="AI158" s="41">
        <v>9.2499999999999982</v>
      </c>
      <c r="AJ158" s="41"/>
      <c r="AK158" s="41">
        <v>18.433333333333334</v>
      </c>
      <c r="AL158" s="41"/>
      <c r="AM158" s="41"/>
      <c r="AN158" s="41">
        <v>13.855925925925927</v>
      </c>
      <c r="AO158" s="41"/>
      <c r="AP158" s="41"/>
      <c r="AQ158" s="41"/>
      <c r="AR158" s="41"/>
      <c r="AS158" s="41">
        <v>21.533999999999999</v>
      </c>
      <c r="AT158" s="41">
        <v>11.549999999999999</v>
      </c>
      <c r="AU158" s="41"/>
      <c r="AV158" s="41"/>
      <c r="AW158" s="40">
        <v>0.15123508899999999</v>
      </c>
      <c r="AX158" s="41">
        <f t="shared" si="7"/>
        <v>15.123508899999999</v>
      </c>
      <c r="AY158" s="41"/>
      <c r="AZ158" s="41">
        <f t="shared" si="9"/>
        <v>0</v>
      </c>
      <c r="BA158" s="41">
        <v>105.3650229331419</v>
      </c>
      <c r="BB158" s="41"/>
      <c r="BC158" s="41"/>
      <c r="BD158" s="41"/>
      <c r="BE158" s="41"/>
      <c r="BF158" s="41">
        <v>0.10050000000000001</v>
      </c>
      <c r="BG158" s="41">
        <f t="shared" si="8"/>
        <v>-1.45</v>
      </c>
      <c r="BH158" s="41">
        <v>16.677777777777777</v>
      </c>
      <c r="BI158" s="41">
        <v>14.327777777777776</v>
      </c>
      <c r="BJ158" s="41">
        <v>0.10489999999999999</v>
      </c>
      <c r="BK158" s="41"/>
      <c r="BL158" s="41"/>
      <c r="BM158" s="41">
        <v>24.619999999999997</v>
      </c>
      <c r="BN158" s="41">
        <v>12.896666666666665</v>
      </c>
    </row>
    <row r="159" spans="2:66" x14ac:dyDescent="0.25">
      <c r="B159" s="41">
        <v>17.963333333333335</v>
      </c>
      <c r="C159" s="41">
        <v>22.527999999999999</v>
      </c>
      <c r="D159" s="41">
        <v>12.152000000000001</v>
      </c>
      <c r="E159" s="41"/>
      <c r="F159" s="41"/>
      <c r="G159" s="41"/>
      <c r="H159" s="41"/>
      <c r="I159" s="41">
        <v>-31.840000000000046</v>
      </c>
      <c r="J159" s="41"/>
      <c r="K159" s="41"/>
      <c r="L159" s="41"/>
      <c r="M159" s="41"/>
      <c r="N159" s="41">
        <v>14.058207555555555</v>
      </c>
      <c r="O159" s="41"/>
      <c r="P159" s="41"/>
      <c r="Q159" s="41"/>
      <c r="R159" s="41"/>
      <c r="S159" s="41"/>
      <c r="T159" s="41">
        <v>90.987807907013348</v>
      </c>
      <c r="U159" s="42"/>
      <c r="V159" s="41">
        <v>3</v>
      </c>
      <c r="W159" s="41">
        <v>26.018039999999999</v>
      </c>
      <c r="X159" s="41"/>
      <c r="Y159" s="41"/>
      <c r="Z159" s="41"/>
      <c r="AA159" s="41"/>
      <c r="AB159" s="41"/>
      <c r="AC159" s="41"/>
      <c r="AD159" s="41">
        <v>80.076666666666711</v>
      </c>
      <c r="AE159" s="41"/>
      <c r="AF159" s="41"/>
      <c r="AG159" s="41"/>
      <c r="AH159" s="41"/>
      <c r="AI159" s="41">
        <v>9.2299999999999986</v>
      </c>
      <c r="AJ159" s="41"/>
      <c r="AK159" s="41">
        <v>18.440000000000001</v>
      </c>
      <c r="AL159" s="41"/>
      <c r="AM159" s="41"/>
      <c r="AN159" s="41">
        <v>13.967407407407409</v>
      </c>
      <c r="AO159" s="41"/>
      <c r="AP159" s="41"/>
      <c r="AQ159" s="41"/>
      <c r="AR159" s="41"/>
      <c r="AS159" s="41">
        <v>21.552</v>
      </c>
      <c r="AT159" s="41">
        <v>11.549999999999999</v>
      </c>
      <c r="AU159" s="41"/>
      <c r="AV159" s="41"/>
      <c r="AW159" s="40">
        <v>0.15132711099999999</v>
      </c>
      <c r="AX159" s="41">
        <f t="shared" si="7"/>
        <v>15.132711099999998</v>
      </c>
      <c r="AY159" s="41"/>
      <c r="AZ159" s="41">
        <f t="shared" si="9"/>
        <v>0</v>
      </c>
      <c r="BA159" s="41">
        <v>105.38693427187239</v>
      </c>
      <c r="BB159" s="41"/>
      <c r="BC159" s="41"/>
      <c r="BD159" s="41"/>
      <c r="BE159" s="41"/>
      <c r="BF159" s="41">
        <v>0.10050000000000001</v>
      </c>
      <c r="BG159" s="41">
        <f t="shared" si="8"/>
        <v>-1.45</v>
      </c>
      <c r="BH159" s="41">
        <v>16.593333333333334</v>
      </c>
      <c r="BI159" s="41">
        <v>14.277777777777779</v>
      </c>
      <c r="BJ159" s="41">
        <v>0.1047</v>
      </c>
      <c r="BK159" s="41"/>
      <c r="BL159" s="41"/>
      <c r="BM159" s="41">
        <v>24.623333333333335</v>
      </c>
      <c r="BN159" s="41">
        <v>12.9</v>
      </c>
    </row>
    <row r="160" spans="2:66" x14ac:dyDescent="0.25">
      <c r="B160" s="41">
        <v>17.923999999999999</v>
      </c>
      <c r="C160" s="41">
        <v>22.554000000000002</v>
      </c>
      <c r="D160" s="41">
        <v>12.15</v>
      </c>
      <c r="E160" s="41"/>
      <c r="F160" s="41"/>
      <c r="G160" s="41"/>
      <c r="H160" s="41"/>
      <c r="I160" s="41">
        <v>-31.71333333333326</v>
      </c>
      <c r="J160" s="41"/>
      <c r="K160" s="41"/>
      <c r="L160" s="41"/>
      <c r="M160" s="41"/>
      <c r="N160" s="41">
        <v>14.117332888888889</v>
      </c>
      <c r="O160" s="41"/>
      <c r="P160" s="41"/>
      <c r="Q160" s="41"/>
      <c r="R160" s="41"/>
      <c r="S160" s="41"/>
      <c r="T160" s="41">
        <v>90.99842808654806</v>
      </c>
      <c r="U160" s="42"/>
      <c r="V160" s="41">
        <v>3</v>
      </c>
      <c r="W160" s="41">
        <v>26.030059999999999</v>
      </c>
      <c r="X160" s="41"/>
      <c r="Y160" s="41"/>
      <c r="Z160" s="41"/>
      <c r="AA160" s="41"/>
      <c r="AB160" s="41"/>
      <c r="AC160" s="41"/>
      <c r="AD160" s="41">
        <v>79.546666666666695</v>
      </c>
      <c r="AE160" s="41"/>
      <c r="AF160" s="41"/>
      <c r="AG160" s="41"/>
      <c r="AH160" s="41"/>
      <c r="AI160" s="41">
        <v>8.9733333333333327</v>
      </c>
      <c r="AJ160" s="41"/>
      <c r="AK160" s="41">
        <v>18.516666666666666</v>
      </c>
      <c r="AL160" s="41"/>
      <c r="AM160" s="41"/>
      <c r="AN160" s="41">
        <v>13.972962962962962</v>
      </c>
      <c r="AO160" s="41"/>
      <c r="AP160" s="41"/>
      <c r="AQ160" s="41"/>
      <c r="AR160" s="41"/>
      <c r="AS160" s="41">
        <v>21.573999999999995</v>
      </c>
      <c r="AT160" s="41">
        <v>11.549999999999999</v>
      </c>
      <c r="AU160" s="41"/>
      <c r="AV160" s="41"/>
      <c r="AW160" s="40">
        <v>0.15156782199999999</v>
      </c>
      <c r="AX160" s="41">
        <f t="shared" si="7"/>
        <v>15.156782199999999</v>
      </c>
      <c r="AY160" s="41"/>
      <c r="AZ160" s="41">
        <f t="shared" si="9"/>
        <v>0</v>
      </c>
      <c r="BA160" s="41">
        <v>105.40461655193575</v>
      </c>
      <c r="BB160" s="41"/>
      <c r="BC160" s="41"/>
      <c r="BD160" s="41"/>
      <c r="BE160" s="41"/>
      <c r="BF160" s="41">
        <v>0.10050000000000001</v>
      </c>
      <c r="BG160" s="41">
        <f t="shared" si="8"/>
        <v>-1.45</v>
      </c>
      <c r="BH160" s="41">
        <v>16.744444444444444</v>
      </c>
      <c r="BI160" s="41">
        <v>14.418888888888889</v>
      </c>
      <c r="BJ160" s="41">
        <v>0.1051</v>
      </c>
      <c r="BK160" s="41"/>
      <c r="BL160" s="41"/>
      <c r="BM160" s="41">
        <v>24.67</v>
      </c>
      <c r="BN160" s="41">
        <v>12.903333333333332</v>
      </c>
    </row>
    <row r="161" spans="2:66" x14ac:dyDescent="0.25">
      <c r="B161" s="41">
        <v>17.872000000000003</v>
      </c>
      <c r="C161" s="41">
        <v>22.576000000000001</v>
      </c>
      <c r="D161" s="41">
        <v>12.15</v>
      </c>
      <c r="E161" s="41"/>
      <c r="F161" s="41"/>
      <c r="G161" s="41"/>
      <c r="H161" s="41"/>
      <c r="I161" s="41">
        <v>-31.773333333333387</v>
      </c>
      <c r="J161" s="41"/>
      <c r="K161" s="41"/>
      <c r="L161" s="41"/>
      <c r="M161" s="41"/>
      <c r="N161" s="41">
        <v>14.161142222222219</v>
      </c>
      <c r="O161" s="41"/>
      <c r="P161" s="41"/>
      <c r="Q161" s="41"/>
      <c r="R161" s="41"/>
      <c r="S161" s="41"/>
      <c r="T161" s="41">
        <v>91.075543775579646</v>
      </c>
      <c r="U161" s="42"/>
      <c r="V161" s="41">
        <v>3</v>
      </c>
      <c r="W161" s="41">
        <v>25.729180000000003</v>
      </c>
      <c r="X161" s="41"/>
      <c r="Y161" s="41"/>
      <c r="Z161" s="41"/>
      <c r="AA161" s="41"/>
      <c r="AB161" s="41"/>
      <c r="AC161" s="41"/>
      <c r="AD161" s="41">
        <v>79.980000000000118</v>
      </c>
      <c r="AE161" s="41"/>
      <c r="AF161" s="41"/>
      <c r="AG161" s="41"/>
      <c r="AH161" s="41"/>
      <c r="AI161" s="41">
        <v>9.1233333333333331</v>
      </c>
      <c r="AJ161" s="41"/>
      <c r="AK161" s="41">
        <v>18.389999999999997</v>
      </c>
      <c r="AL161" s="41"/>
      <c r="AM161" s="41"/>
      <c r="AN161" s="41">
        <v>13.954074074074075</v>
      </c>
      <c r="AO161" s="41"/>
      <c r="AP161" s="41"/>
      <c r="AQ161" s="41"/>
      <c r="AR161" s="41"/>
      <c r="AS161" s="41">
        <v>21.596</v>
      </c>
      <c r="AT161" s="41">
        <v>11.549999999999999</v>
      </c>
      <c r="AU161" s="41"/>
      <c r="AV161" s="41"/>
      <c r="AW161" s="40">
        <v>0.15195136400000001</v>
      </c>
      <c r="AX161" s="41">
        <f t="shared" si="7"/>
        <v>15.195136400000001</v>
      </c>
      <c r="AY161" s="41"/>
      <c r="AZ161" s="41">
        <f t="shared" si="9"/>
        <v>0</v>
      </c>
      <c r="BA161" s="41">
        <v>105.45734147903948</v>
      </c>
      <c r="BB161" s="41"/>
      <c r="BC161" s="41"/>
      <c r="BD161" s="41"/>
      <c r="BE161" s="41"/>
      <c r="BF161" s="41">
        <v>0.10050000000000001</v>
      </c>
      <c r="BG161" s="41">
        <f t="shared" si="8"/>
        <v>-1.45</v>
      </c>
      <c r="BH161" s="41">
        <v>16.827777777777779</v>
      </c>
      <c r="BI161" s="41">
        <v>14.631111111111112</v>
      </c>
      <c r="BJ161" s="41">
        <v>0.1053</v>
      </c>
      <c r="BK161" s="41"/>
      <c r="BL161" s="41"/>
      <c r="BM161" s="41">
        <v>24.703333333333337</v>
      </c>
      <c r="BN161" s="41">
        <v>12.9</v>
      </c>
    </row>
    <row r="162" spans="2:66" x14ac:dyDescent="0.25">
      <c r="B162" s="41">
        <v>17.816666666666666</v>
      </c>
      <c r="C162" s="41">
        <v>22.592000000000002</v>
      </c>
      <c r="D162" s="41">
        <v>12.152000000000001</v>
      </c>
      <c r="E162" s="41"/>
      <c r="F162" s="41"/>
      <c r="G162" s="41"/>
      <c r="H162" s="41"/>
      <c r="I162" s="41">
        <v>-31.796666666666695</v>
      </c>
      <c r="J162" s="41"/>
      <c r="K162" s="41"/>
      <c r="L162" s="41"/>
      <c r="M162" s="41"/>
      <c r="N162" s="41">
        <v>14.181999555555555</v>
      </c>
      <c r="O162" s="41"/>
      <c r="P162" s="41"/>
      <c r="Q162" s="41"/>
      <c r="R162" s="41"/>
      <c r="S162" s="41"/>
      <c r="T162" s="41">
        <v>91.125030974089739</v>
      </c>
      <c r="U162" s="42"/>
      <c r="V162" s="41">
        <v>3</v>
      </c>
      <c r="W162" s="41">
        <v>25.816439999999997</v>
      </c>
      <c r="X162" s="41"/>
      <c r="Y162" s="41"/>
      <c r="Z162" s="41"/>
      <c r="AA162" s="41"/>
      <c r="AB162" s="41"/>
      <c r="AC162" s="41"/>
      <c r="AD162" s="41">
        <v>80.23000000000016</v>
      </c>
      <c r="AE162" s="41"/>
      <c r="AF162" s="41"/>
      <c r="AG162" s="41"/>
      <c r="AH162" s="41"/>
      <c r="AI162" s="41">
        <v>9.3233333333333341</v>
      </c>
      <c r="AJ162" s="41"/>
      <c r="AK162" s="41">
        <v>18.466666666666669</v>
      </c>
      <c r="AL162" s="41"/>
      <c r="AM162" s="41"/>
      <c r="AN162" s="41">
        <v>13.87222222222222</v>
      </c>
      <c r="AO162" s="41"/>
      <c r="AP162" s="41"/>
      <c r="AQ162" s="41"/>
      <c r="AR162" s="41"/>
      <c r="AS162" s="41">
        <v>21.616</v>
      </c>
      <c r="AT162" s="41"/>
      <c r="AU162" s="41"/>
      <c r="AV162" s="41"/>
      <c r="AW162" s="40">
        <v>0.15240177799999999</v>
      </c>
      <c r="AX162" s="41">
        <f t="shared" si="7"/>
        <v>15.240177799999998</v>
      </c>
      <c r="AY162" s="41"/>
      <c r="AZ162" s="41">
        <f t="shared" si="9"/>
        <v>0</v>
      </c>
      <c r="BA162" s="41">
        <v>105.47691276657336</v>
      </c>
      <c r="BB162" s="41"/>
      <c r="BC162" s="41"/>
      <c r="BD162" s="41"/>
      <c r="BE162" s="41"/>
      <c r="BF162" s="41">
        <v>0.10050000000000001</v>
      </c>
      <c r="BG162" s="41">
        <f t="shared" si="8"/>
        <v>-1.45</v>
      </c>
      <c r="BH162" s="41">
        <v>16.88111111111111</v>
      </c>
      <c r="BI162" s="41">
        <v>14.764444444444443</v>
      </c>
      <c r="BJ162" s="41">
        <v>0.1056</v>
      </c>
      <c r="BK162" s="41"/>
      <c r="BL162" s="41"/>
      <c r="BM162" s="41">
        <v>24.746666666666663</v>
      </c>
      <c r="BN162" s="41">
        <v>12.903333333333332</v>
      </c>
    </row>
    <row r="163" spans="2:66" x14ac:dyDescent="0.25">
      <c r="B163" s="41">
        <v>17.714000000000002</v>
      </c>
      <c r="C163" s="41">
        <v>22.614000000000004</v>
      </c>
      <c r="D163" s="41">
        <v>12.154000000000002</v>
      </c>
      <c r="E163" s="41"/>
      <c r="F163" s="41"/>
      <c r="G163" s="41"/>
      <c r="H163" s="41"/>
      <c r="I163" s="41">
        <v>-31.949999999999967</v>
      </c>
      <c r="J163" s="41"/>
      <c r="K163" s="41"/>
      <c r="L163" s="41"/>
      <c r="M163" s="41"/>
      <c r="N163" s="41">
        <v>14.179440888888889</v>
      </c>
      <c r="O163" s="41"/>
      <c r="P163" s="41"/>
      <c r="Q163" s="41"/>
      <c r="R163" s="41"/>
      <c r="S163" s="41"/>
      <c r="T163" s="41">
        <v>91.082871178281479</v>
      </c>
      <c r="U163" s="42"/>
      <c r="V163" s="41">
        <v>3</v>
      </c>
      <c r="W163" s="41">
        <v>26.200960000000002</v>
      </c>
      <c r="X163" s="41"/>
      <c r="Y163" s="41"/>
      <c r="Z163" s="41"/>
      <c r="AA163" s="41"/>
      <c r="AB163" s="41"/>
      <c r="AC163" s="41"/>
      <c r="AD163" s="41">
        <v>80.73333333333332</v>
      </c>
      <c r="AE163" s="41"/>
      <c r="AF163" s="41"/>
      <c r="AG163" s="41"/>
      <c r="AH163" s="41"/>
      <c r="AI163" s="41">
        <v>9.44</v>
      </c>
      <c r="AJ163" s="41"/>
      <c r="AK163" s="41">
        <v>18.523333333333333</v>
      </c>
      <c r="AL163" s="41"/>
      <c r="AM163" s="41"/>
      <c r="AN163" s="41">
        <v>13.852962962962964</v>
      </c>
      <c r="AO163" s="41"/>
      <c r="AP163" s="41"/>
      <c r="AQ163" s="41"/>
      <c r="AR163" s="41"/>
      <c r="AS163" s="41">
        <v>21.635999999999996</v>
      </c>
      <c r="AT163" s="41"/>
      <c r="AU163" s="41"/>
      <c r="AV163" s="41"/>
      <c r="AW163" s="40">
        <v>0.15282237800000001</v>
      </c>
      <c r="AX163" s="41">
        <f t="shared" si="7"/>
        <v>15.282237800000001</v>
      </c>
      <c r="AY163" s="41"/>
      <c r="AZ163" s="41">
        <f t="shared" si="9"/>
        <v>0</v>
      </c>
      <c r="BA163" s="41">
        <v>105.52434045319666</v>
      </c>
      <c r="BB163" s="41"/>
      <c r="BC163" s="41"/>
      <c r="BD163" s="41"/>
      <c r="BE163" s="41"/>
      <c r="BF163" s="41">
        <v>0.10050000000000001</v>
      </c>
      <c r="BG163" s="41">
        <f t="shared" si="8"/>
        <v>-1.45</v>
      </c>
      <c r="BH163" s="41">
        <v>16.891111111111108</v>
      </c>
      <c r="BI163" s="41">
        <v>14.72111111111111</v>
      </c>
      <c r="BJ163" s="41">
        <v>0.1053</v>
      </c>
      <c r="BK163" s="41"/>
      <c r="BL163" s="41"/>
      <c r="BM163" s="41">
        <v>24.75333333333333</v>
      </c>
      <c r="BN163" s="41">
        <v>12.903333333333332</v>
      </c>
    </row>
    <row r="164" spans="2:66" x14ac:dyDescent="0.25">
      <c r="B164" s="41">
        <v>17.687333333333335</v>
      </c>
      <c r="C164" s="41">
        <v>22.641999999999999</v>
      </c>
      <c r="D164" s="41">
        <v>12.156000000000001</v>
      </c>
      <c r="E164" s="41"/>
      <c r="F164" s="41"/>
      <c r="G164" s="41"/>
      <c r="H164" s="41"/>
      <c r="I164" s="41">
        <v>-31.966666666666743</v>
      </c>
      <c r="J164" s="41"/>
      <c r="K164" s="41"/>
      <c r="L164" s="41"/>
      <c r="M164" s="41"/>
      <c r="N164" s="41">
        <v>14.153537777777778</v>
      </c>
      <c r="O164" s="41"/>
      <c r="P164" s="41"/>
      <c r="Q164" s="41"/>
      <c r="R164" s="41"/>
      <c r="S164" s="41"/>
      <c r="T164" s="41">
        <v>91.082841294302725</v>
      </c>
      <c r="U164" s="42"/>
      <c r="V164" s="41">
        <v>3</v>
      </c>
      <c r="W164" s="41">
        <v>26.150879999999997</v>
      </c>
      <c r="X164" s="41"/>
      <c r="Y164" s="41"/>
      <c r="Z164" s="41"/>
      <c r="AA164" s="41"/>
      <c r="AB164" s="41"/>
      <c r="AC164" s="41"/>
      <c r="AD164" s="41">
        <v>80.953333333333433</v>
      </c>
      <c r="AE164" s="41"/>
      <c r="AF164" s="41"/>
      <c r="AG164" s="41"/>
      <c r="AH164" s="41"/>
      <c r="AI164" s="41">
        <v>9.33</v>
      </c>
      <c r="AJ164" s="41"/>
      <c r="AK164" s="41">
        <v>18.466666666666669</v>
      </c>
      <c r="AL164" s="41"/>
      <c r="AM164" s="41"/>
      <c r="AN164" s="41">
        <v>13.792962962962962</v>
      </c>
      <c r="AO164" s="41"/>
      <c r="AP164" s="41"/>
      <c r="AQ164" s="41"/>
      <c r="AR164" s="41"/>
      <c r="AS164" s="41">
        <v>21.639999999999997</v>
      </c>
      <c r="AT164" s="41"/>
      <c r="AU164" s="41"/>
      <c r="AV164" s="41"/>
      <c r="AW164" s="40">
        <v>0.15315425799999999</v>
      </c>
      <c r="AX164" s="41">
        <f t="shared" si="7"/>
        <v>15.315425799999998</v>
      </c>
      <c r="AY164" s="41"/>
      <c r="AZ164" s="41">
        <f t="shared" si="9"/>
        <v>0</v>
      </c>
      <c r="BA164" s="41">
        <v>105.53450289133232</v>
      </c>
      <c r="BB164" s="41"/>
      <c r="BC164" s="41"/>
      <c r="BD164" s="41"/>
      <c r="BE164" s="41"/>
      <c r="BF164" s="41">
        <v>0.10050000000000001</v>
      </c>
      <c r="BG164" s="41">
        <f t="shared" si="8"/>
        <v>-1.45</v>
      </c>
      <c r="BH164" s="41">
        <v>17.003333333333334</v>
      </c>
      <c r="BI164" s="41">
        <v>14.655555555555555</v>
      </c>
      <c r="BJ164" s="41">
        <v>0.10489999999999999</v>
      </c>
      <c r="BK164" s="41"/>
      <c r="BL164" s="41"/>
      <c r="BM164" s="41">
        <v>24.763333333333335</v>
      </c>
      <c r="BN164" s="41">
        <v>12.906666666666666</v>
      </c>
    </row>
    <row r="165" spans="2:66" x14ac:dyDescent="0.25">
      <c r="B165" s="41">
        <v>17.654666666666667</v>
      </c>
      <c r="C165" s="41">
        <v>22.648</v>
      </c>
      <c r="D165" s="41">
        <v>12.161999999999999</v>
      </c>
      <c r="E165" s="41"/>
      <c r="F165" s="41"/>
      <c r="G165" s="41"/>
      <c r="H165" s="41"/>
      <c r="I165" s="41">
        <v>-31.836666666666691</v>
      </c>
      <c r="J165" s="41"/>
      <c r="K165" s="41"/>
      <c r="L165" s="41"/>
      <c r="M165" s="41"/>
      <c r="N165" s="41">
        <v>14.111296444444447</v>
      </c>
      <c r="O165" s="41"/>
      <c r="P165" s="41"/>
      <c r="Q165" s="41"/>
      <c r="R165" s="41"/>
      <c r="S165" s="41"/>
      <c r="T165" s="41">
        <v>91.073412035358388</v>
      </c>
      <c r="U165" s="42"/>
      <c r="V165" s="41">
        <v>3</v>
      </c>
      <c r="W165" s="41">
        <v>25.675340000000002</v>
      </c>
      <c r="X165" s="41"/>
      <c r="Y165" s="41"/>
      <c r="Z165" s="41"/>
      <c r="AA165" s="41"/>
      <c r="AB165" s="41"/>
      <c r="AC165" s="41"/>
      <c r="AD165" s="41">
        <v>81.09666666666682</v>
      </c>
      <c r="AE165" s="41"/>
      <c r="AF165" s="41" t="e">
        <f t="shared" ref="AF165:AF175" si="10">AC165/AC164-1</f>
        <v>#DIV/0!</v>
      </c>
      <c r="AG165" s="41"/>
      <c r="AH165" s="41"/>
      <c r="AI165" s="41">
        <v>9.1666666666666679</v>
      </c>
      <c r="AJ165" s="41"/>
      <c r="AK165" s="41">
        <v>18.43</v>
      </c>
      <c r="AL165" s="41"/>
      <c r="AM165" s="41"/>
      <c r="AN165" s="41">
        <v>13.76074074074074</v>
      </c>
      <c r="AO165" s="41"/>
      <c r="AP165" s="41"/>
      <c r="AQ165" s="41"/>
      <c r="AR165" s="41"/>
      <c r="AS165" s="41">
        <v>21.634000000000004</v>
      </c>
      <c r="AT165" s="41"/>
      <c r="AU165" s="41"/>
      <c r="AV165" s="41"/>
      <c r="AW165" s="40">
        <v>0.15335679599999999</v>
      </c>
      <c r="AX165" s="41">
        <f t="shared" si="7"/>
        <v>15.335679599999999</v>
      </c>
      <c r="AY165" s="41"/>
      <c r="AZ165" s="41">
        <f t="shared" si="9"/>
        <v>0</v>
      </c>
      <c r="BA165" s="41">
        <v>105.56353694922008</v>
      </c>
      <c r="BB165" s="41"/>
      <c r="BC165" s="41"/>
      <c r="BD165" s="41"/>
      <c r="BE165" s="41"/>
      <c r="BF165" s="41">
        <v>0.10050000000000001</v>
      </c>
      <c r="BG165" s="41">
        <f t="shared" si="8"/>
        <v>-1.45</v>
      </c>
      <c r="BH165" s="41">
        <v>17.146666666666665</v>
      </c>
      <c r="BI165" s="41">
        <v>14.697777777777777</v>
      </c>
      <c r="BJ165" s="41">
        <v>0.1052</v>
      </c>
      <c r="BK165" s="41"/>
      <c r="BL165" s="41"/>
      <c r="BM165" s="41">
        <v>24.756666666666664</v>
      </c>
      <c r="BN165" s="41">
        <v>12.903333333333332</v>
      </c>
    </row>
    <row r="166" spans="2:66" x14ac:dyDescent="0.25">
      <c r="B166" s="41">
        <v>17.646666666666665</v>
      </c>
      <c r="C166" s="41">
        <v>22.65</v>
      </c>
      <c r="D166" s="41">
        <v>12.165999999999999</v>
      </c>
      <c r="E166" s="41"/>
      <c r="F166" s="41"/>
      <c r="G166" s="41"/>
      <c r="H166" s="41"/>
      <c r="I166" s="41">
        <v>-31.730000000000036</v>
      </c>
      <c r="J166" s="41"/>
      <c r="K166" s="41"/>
      <c r="L166" s="41"/>
      <c r="M166" s="41"/>
      <c r="N166" s="41">
        <v>14.064972444444447</v>
      </c>
      <c r="O166" s="41"/>
      <c r="P166" s="41"/>
      <c r="Q166" s="41"/>
      <c r="R166" s="41"/>
      <c r="S166" s="41"/>
      <c r="T166" s="41">
        <v>91.061877505805214</v>
      </c>
      <c r="U166" s="42"/>
      <c r="V166" s="41">
        <v>3</v>
      </c>
      <c r="W166" s="41">
        <v>26.224020000000003</v>
      </c>
      <c r="X166" s="41"/>
      <c r="Y166" s="41"/>
      <c r="Z166" s="41"/>
      <c r="AA166" s="41"/>
      <c r="AB166" s="41"/>
      <c r="AC166" s="41"/>
      <c r="AD166" s="41">
        <v>80.896666666666661</v>
      </c>
      <c r="AE166" s="41"/>
      <c r="AF166" s="41" t="e">
        <f t="shared" si="10"/>
        <v>#DIV/0!</v>
      </c>
      <c r="AG166" s="41"/>
      <c r="AH166" s="41"/>
      <c r="AI166" s="41">
        <v>9.1266666666666669</v>
      </c>
      <c r="AJ166" s="41"/>
      <c r="AK166" s="41">
        <v>18.353333333333332</v>
      </c>
      <c r="AL166" s="41"/>
      <c r="AM166" s="41"/>
      <c r="AN166" s="41">
        <v>13.811481481481479</v>
      </c>
      <c r="AO166" s="41"/>
      <c r="AP166" s="41"/>
      <c r="AQ166" s="41"/>
      <c r="AR166" s="41"/>
      <c r="AS166" s="41">
        <v>21.612000000000002</v>
      </c>
      <c r="AT166" s="41"/>
      <c r="AU166" s="41"/>
      <c r="AV166" s="41"/>
      <c r="AW166" s="40">
        <v>0.153391582</v>
      </c>
      <c r="AX166" s="41">
        <f t="shared" si="7"/>
        <v>15.3391582</v>
      </c>
      <c r="AY166" s="41"/>
      <c r="AZ166" s="41">
        <f t="shared" si="9"/>
        <v>0</v>
      </c>
      <c r="BA166" s="41">
        <v>105.58996964532389</v>
      </c>
      <c r="BB166" s="41"/>
      <c r="BC166" s="41"/>
      <c r="BD166" s="41"/>
      <c r="BE166" s="41"/>
      <c r="BF166" s="41">
        <v>0.10050000000000001</v>
      </c>
      <c r="BG166" s="41">
        <f t="shared" si="8"/>
        <v>-1.45</v>
      </c>
      <c r="BH166" s="41">
        <v>17.19222222222222</v>
      </c>
      <c r="BI166" s="41">
        <v>14.581111111111111</v>
      </c>
      <c r="BJ166" s="41">
        <v>0.105</v>
      </c>
      <c r="BK166" s="41"/>
      <c r="BL166" s="41"/>
      <c r="BM166" s="41">
        <v>24.749999999999996</v>
      </c>
      <c r="BN166" s="41">
        <v>12.903333333333332</v>
      </c>
    </row>
    <row r="167" spans="2:66" x14ac:dyDescent="0.25">
      <c r="B167" s="41">
        <v>17.544</v>
      </c>
      <c r="C167" s="41">
        <v>22.64</v>
      </c>
      <c r="D167" s="41">
        <v>12.172000000000001</v>
      </c>
      <c r="E167" s="41"/>
      <c r="F167" s="41"/>
      <c r="G167" s="41"/>
      <c r="H167" s="41"/>
      <c r="I167" s="41">
        <v>-31.716666666666704</v>
      </c>
      <c r="J167" s="41"/>
      <c r="K167" s="41"/>
      <c r="L167" s="41"/>
      <c r="M167" s="41"/>
      <c r="N167" s="41">
        <v>14.028271111111113</v>
      </c>
      <c r="O167" s="41"/>
      <c r="P167" s="41"/>
      <c r="Q167" s="41"/>
      <c r="R167" s="41"/>
      <c r="S167" s="41"/>
      <c r="T167" s="41">
        <v>91.110234000489044</v>
      </c>
      <c r="U167" s="42"/>
      <c r="V167" s="41">
        <v>3</v>
      </c>
      <c r="W167" s="41">
        <v>26.080440000000003</v>
      </c>
      <c r="X167" s="41"/>
      <c r="Y167" s="41"/>
      <c r="Z167" s="41"/>
      <c r="AA167" s="41"/>
      <c r="AB167" s="41"/>
      <c r="AC167" s="41"/>
      <c r="AD167" s="41">
        <v>80.693333333333413</v>
      </c>
      <c r="AE167" s="41"/>
      <c r="AF167" s="41" t="e">
        <f t="shared" si="10"/>
        <v>#DIV/0!</v>
      </c>
      <c r="AG167" s="41"/>
      <c r="AH167" s="41"/>
      <c r="AI167" s="41">
        <v>9.27</v>
      </c>
      <c r="AJ167" s="41"/>
      <c r="AK167" s="41">
        <v>18.47</v>
      </c>
      <c r="AL167" s="41"/>
      <c r="AM167" s="41"/>
      <c r="AN167" s="41">
        <v>13.915185185185186</v>
      </c>
      <c r="AO167" s="41"/>
      <c r="AP167" s="41"/>
      <c r="AQ167" s="41"/>
      <c r="AR167" s="41"/>
      <c r="AS167" s="41">
        <v>21.590000000000003</v>
      </c>
      <c r="AT167" s="41"/>
      <c r="AU167" s="41"/>
      <c r="AV167" s="41"/>
      <c r="AW167" s="40">
        <v>0.15325534699999999</v>
      </c>
      <c r="AX167" s="41">
        <f t="shared" si="7"/>
        <v>15.325534699999999</v>
      </c>
      <c r="AY167" s="41"/>
      <c r="AZ167" s="41">
        <f t="shared" si="9"/>
        <v>0</v>
      </c>
      <c r="BA167" s="41">
        <v>105.64021192256796</v>
      </c>
      <c r="BB167" s="41"/>
      <c r="BC167" s="41"/>
      <c r="BD167" s="41"/>
      <c r="BE167" s="41"/>
      <c r="BF167" s="41">
        <v>0.10050000000000001</v>
      </c>
      <c r="BG167" s="41">
        <f t="shared" si="8"/>
        <v>-1.45</v>
      </c>
      <c r="BH167" s="41">
        <v>17.142222222222223</v>
      </c>
      <c r="BI167" s="41">
        <v>14.443333333333333</v>
      </c>
      <c r="BJ167" s="41">
        <v>0.105</v>
      </c>
      <c r="BK167" s="41"/>
      <c r="BL167" s="41"/>
      <c r="BM167" s="41">
        <v>24.713333333333335</v>
      </c>
      <c r="BN167" s="41">
        <v>12.906666666666666</v>
      </c>
    </row>
    <row r="168" spans="2:66" x14ac:dyDescent="0.25">
      <c r="B168" s="41">
        <v>17.579333333333334</v>
      </c>
      <c r="C168" s="41">
        <v>22.624000000000002</v>
      </c>
      <c r="D168" s="41">
        <v>12.178000000000001</v>
      </c>
      <c r="E168" s="41"/>
      <c r="F168" s="41"/>
      <c r="G168" s="41"/>
      <c r="H168" s="41"/>
      <c r="I168" s="41">
        <v>-31.706666666666639</v>
      </c>
      <c r="J168" s="41"/>
      <c r="K168" s="41"/>
      <c r="L168" s="41"/>
      <c r="M168" s="41"/>
      <c r="N168" s="41">
        <v>14.009921333333336</v>
      </c>
      <c r="O168" s="41"/>
      <c r="P168" s="41"/>
      <c r="Q168" s="41"/>
      <c r="R168" s="41"/>
      <c r="S168" s="41"/>
      <c r="T168" s="41">
        <v>91.115885228220236</v>
      </c>
      <c r="U168" s="42"/>
      <c r="V168" s="41">
        <v>3</v>
      </c>
      <c r="W168" s="41">
        <v>26.470580000000005</v>
      </c>
      <c r="X168" s="41"/>
      <c r="Y168" s="41"/>
      <c r="Z168" s="41"/>
      <c r="AA168" s="41"/>
      <c r="AB168" s="41"/>
      <c r="AC168" s="41"/>
      <c r="AD168" s="41">
        <v>80.503333333333416</v>
      </c>
      <c r="AE168" s="41"/>
      <c r="AF168" s="41" t="e">
        <f t="shared" si="10"/>
        <v>#DIV/0!</v>
      </c>
      <c r="AG168" s="41"/>
      <c r="AH168" s="41"/>
      <c r="AI168" s="41">
        <v>9.2566666666666677</v>
      </c>
      <c r="AJ168" s="41"/>
      <c r="AK168" s="41">
        <v>18.403333333333336</v>
      </c>
      <c r="AL168" s="41"/>
      <c r="AM168" s="41"/>
      <c r="AN168" s="41">
        <v>13.970740740740743</v>
      </c>
      <c r="AO168" s="41"/>
      <c r="AP168" s="41"/>
      <c r="AQ168" s="41"/>
      <c r="AR168" s="41"/>
      <c r="AS168" s="41">
        <v>21.571999999999999</v>
      </c>
      <c r="AT168" s="41"/>
      <c r="AU168" s="41"/>
      <c r="AV168" s="41"/>
      <c r="AW168" s="40">
        <v>0.15297775599999999</v>
      </c>
      <c r="AX168" s="41">
        <f t="shared" si="7"/>
        <v>15.2977756</v>
      </c>
      <c r="AY168" s="41"/>
      <c r="AZ168" s="41">
        <f t="shared" si="9"/>
        <v>0</v>
      </c>
      <c r="BA168" s="41">
        <v>105.70235610657883</v>
      </c>
      <c r="BB168" s="41"/>
      <c r="BC168" s="41"/>
      <c r="BD168" s="41"/>
      <c r="BE168" s="41"/>
      <c r="BF168" s="41">
        <v>0.10050000000000001</v>
      </c>
      <c r="BG168" s="41">
        <f t="shared" si="8"/>
        <v>-1.45</v>
      </c>
      <c r="BH168" s="41">
        <v>17.068888888888889</v>
      </c>
      <c r="BI168" s="41">
        <v>14.176666666666668</v>
      </c>
      <c r="BJ168" s="41">
        <v>0.105</v>
      </c>
      <c r="BK168" s="41"/>
      <c r="BL168" s="41"/>
      <c r="BM168" s="41">
        <v>24.686666666666667</v>
      </c>
      <c r="BN168" s="41">
        <v>12.913333333333332</v>
      </c>
    </row>
    <row r="169" spans="2:66" x14ac:dyDescent="0.25">
      <c r="B169" s="41">
        <v>17.624666666666666</v>
      </c>
      <c r="C169" s="41">
        <v>22.61</v>
      </c>
      <c r="D169" s="41">
        <v>12.183999999999999</v>
      </c>
      <c r="E169" s="41"/>
      <c r="F169" s="41"/>
      <c r="G169" s="41"/>
      <c r="H169" s="41"/>
      <c r="I169" s="41">
        <v>-31.590000000000007</v>
      </c>
      <c r="J169" s="41"/>
      <c r="K169" s="41"/>
      <c r="L169" s="41"/>
      <c r="M169" s="41"/>
      <c r="N169" s="41">
        <v>14.015077333333334</v>
      </c>
      <c r="O169" s="41"/>
      <c r="P169" s="41"/>
      <c r="Q169" s="41"/>
      <c r="R169" s="41"/>
      <c r="S169" s="41"/>
      <c r="T169" s="41">
        <v>91.108976831104485</v>
      </c>
      <c r="U169" s="42"/>
      <c r="V169" s="41">
        <v>3</v>
      </c>
      <c r="W169" s="41">
        <v>26.222040000000003</v>
      </c>
      <c r="X169" s="41"/>
      <c r="Y169" s="41"/>
      <c r="Z169" s="41"/>
      <c r="AA169" s="41"/>
      <c r="AB169" s="41"/>
      <c r="AC169" s="41"/>
      <c r="AD169" s="41">
        <v>79.763333333333364</v>
      </c>
      <c r="AE169" s="41"/>
      <c r="AF169" s="41" t="e">
        <f t="shared" si="10"/>
        <v>#DIV/0!</v>
      </c>
      <c r="AG169" s="41"/>
      <c r="AH169" s="41"/>
      <c r="AI169" s="41">
        <v>9.3133333333333326</v>
      </c>
      <c r="AJ169" s="41"/>
      <c r="AK169" s="41">
        <v>18.400000000000002</v>
      </c>
      <c r="AL169" s="41"/>
      <c r="AM169" s="41"/>
      <c r="AN169" s="41">
        <v>13.920740740740742</v>
      </c>
      <c r="AO169" s="41"/>
      <c r="AP169" s="41"/>
      <c r="AQ169" s="41"/>
      <c r="AR169" s="41"/>
      <c r="AS169" s="41">
        <v>21.546000000000003</v>
      </c>
      <c r="AT169" s="41"/>
      <c r="AU169" s="41"/>
      <c r="AV169" s="41"/>
      <c r="AW169" s="40">
        <v>0.15262688899999999</v>
      </c>
      <c r="AX169" s="41">
        <f t="shared" si="7"/>
        <v>15.262688899999999</v>
      </c>
      <c r="AY169" s="41"/>
      <c r="AZ169" s="41">
        <f t="shared" si="9"/>
        <v>0</v>
      </c>
      <c r="BA169" s="41">
        <v>105.76161881397418</v>
      </c>
      <c r="BB169" s="41"/>
      <c r="BC169" s="41"/>
      <c r="BD169" s="41"/>
      <c r="BE169" s="41"/>
      <c r="BF169" s="41">
        <v>0.10050000000000001</v>
      </c>
      <c r="BG169" s="41">
        <f t="shared" si="8"/>
        <v>-1.45</v>
      </c>
      <c r="BH169" s="41">
        <v>17.010000000000002</v>
      </c>
      <c r="BI169" s="41">
        <v>14.222222222222221</v>
      </c>
      <c r="BJ169" s="41">
        <v>0.10489999999999999</v>
      </c>
      <c r="BK169" s="41"/>
      <c r="BL169" s="41"/>
      <c r="BM169" s="41">
        <v>24.676666666666666</v>
      </c>
      <c r="BN169" s="41">
        <v>12.926666666666666</v>
      </c>
    </row>
    <row r="170" spans="2:66" x14ac:dyDescent="0.25">
      <c r="B170" s="41">
        <v>17.72</v>
      </c>
      <c r="C170" s="41">
        <v>22.598000000000003</v>
      </c>
      <c r="D170" s="41">
        <v>12.186</v>
      </c>
      <c r="E170" s="41"/>
      <c r="F170" s="41"/>
      <c r="G170" s="41"/>
      <c r="H170" s="41"/>
      <c r="I170" s="41">
        <v>-31.43333333333338</v>
      </c>
      <c r="J170" s="41"/>
      <c r="K170" s="41"/>
      <c r="L170" s="41"/>
      <c r="M170" s="41"/>
      <c r="N170" s="41">
        <v>14.042667999999999</v>
      </c>
      <c r="O170" s="41"/>
      <c r="P170" s="41"/>
      <c r="Q170" s="41"/>
      <c r="R170" s="41"/>
      <c r="S170" s="41"/>
      <c r="T170" s="41">
        <v>91.097191074268764</v>
      </c>
      <c r="U170" s="42"/>
      <c r="V170" s="41">
        <v>3</v>
      </c>
      <c r="W170" s="41">
        <v>25.922539999999998</v>
      </c>
      <c r="X170" s="41"/>
      <c r="Y170" s="41"/>
      <c r="Z170" s="41"/>
      <c r="AA170" s="41"/>
      <c r="AB170" s="41"/>
      <c r="AC170" s="41"/>
      <c r="AD170" s="41">
        <v>79.066666666666748</v>
      </c>
      <c r="AE170" s="41"/>
      <c r="AF170" s="41" t="e">
        <f t="shared" si="10"/>
        <v>#DIV/0!</v>
      </c>
      <c r="AG170" s="41"/>
      <c r="AH170" s="41"/>
      <c r="AI170" s="41">
        <v>9.0500000000000007</v>
      </c>
      <c r="AJ170" s="41"/>
      <c r="AK170" s="41">
        <v>18.350000000000001</v>
      </c>
      <c r="AL170" s="41"/>
      <c r="AM170" s="41"/>
      <c r="AN170" s="41">
        <v>13.895925925925926</v>
      </c>
      <c r="AO170" s="41"/>
      <c r="AP170" s="41"/>
      <c r="AQ170" s="41"/>
      <c r="AR170" s="41"/>
      <c r="AS170" s="41">
        <v>21.526</v>
      </c>
      <c r="AT170" s="41"/>
      <c r="AU170" s="41"/>
      <c r="AV170" s="41"/>
      <c r="AW170" s="40">
        <v>0.15224296400000001</v>
      </c>
      <c r="AX170" s="41">
        <f t="shared" si="7"/>
        <v>15.2242964</v>
      </c>
      <c r="AY170" s="41"/>
      <c r="AZ170" s="41">
        <f t="shared" si="9"/>
        <v>0</v>
      </c>
      <c r="BA170" s="41">
        <v>105.81016226822149</v>
      </c>
      <c r="BB170" s="41"/>
      <c r="BC170" s="41"/>
      <c r="BD170" s="41"/>
      <c r="BE170" s="41"/>
      <c r="BF170" s="41">
        <v>0.10050000000000001</v>
      </c>
      <c r="BG170" s="41">
        <f t="shared" si="8"/>
        <v>-1.45</v>
      </c>
      <c r="BH170" s="41">
        <v>17.037777777777777</v>
      </c>
      <c r="BI170" s="41">
        <v>14.277777777777779</v>
      </c>
      <c r="BJ170" s="41">
        <v>0.1048</v>
      </c>
      <c r="BK170" s="41"/>
      <c r="BL170" s="41"/>
      <c r="BM170" s="41">
        <v>24.686666666666667</v>
      </c>
      <c r="BN170" s="41">
        <v>12.93</v>
      </c>
    </row>
    <row r="171" spans="2:66" x14ac:dyDescent="0.25">
      <c r="B171" s="41">
        <v>17.768000000000001</v>
      </c>
      <c r="C171" s="41">
        <v>22.588000000000001</v>
      </c>
      <c r="D171" s="41">
        <v>12.186</v>
      </c>
      <c r="E171" s="41"/>
      <c r="F171" s="41"/>
      <c r="G171" s="41"/>
      <c r="H171" s="41"/>
      <c r="I171" s="41">
        <v>-31.363333333333365</v>
      </c>
      <c r="J171" s="41"/>
      <c r="K171" s="41"/>
      <c r="L171" s="41"/>
      <c r="M171" s="41"/>
      <c r="N171" s="41">
        <v>14.081803111111114</v>
      </c>
      <c r="O171" s="41"/>
      <c r="P171" s="41"/>
      <c r="Q171" s="41"/>
      <c r="R171" s="41"/>
      <c r="S171" s="41"/>
      <c r="T171" s="41">
        <v>91.086195320069905</v>
      </c>
      <c r="U171" s="42"/>
      <c r="V171" s="41">
        <v>3</v>
      </c>
      <c r="W171" s="41">
        <v>25.609559999999998</v>
      </c>
      <c r="X171" s="41"/>
      <c r="Y171" s="41"/>
      <c r="Z171" s="41"/>
      <c r="AA171" s="41"/>
      <c r="AB171" s="41"/>
      <c r="AC171" s="41"/>
      <c r="AD171" s="41">
        <v>79.366666666666674</v>
      </c>
      <c r="AE171" s="41"/>
      <c r="AF171" s="41" t="e">
        <f t="shared" si="10"/>
        <v>#DIV/0!</v>
      </c>
      <c r="AG171" s="41"/>
      <c r="AH171" s="41"/>
      <c r="AI171" s="41">
        <v>9.0633333333333326</v>
      </c>
      <c r="AJ171" s="41"/>
      <c r="AK171" s="41">
        <v>18.366666666666664</v>
      </c>
      <c r="AL171" s="41"/>
      <c r="AM171" s="41"/>
      <c r="AN171" s="41">
        <v>13.900740740740744</v>
      </c>
      <c r="AO171" s="41"/>
      <c r="AP171" s="41"/>
      <c r="AQ171" s="41"/>
      <c r="AR171" s="41"/>
      <c r="AS171" s="41">
        <v>21.526</v>
      </c>
      <c r="AT171" s="41"/>
      <c r="AU171" s="41"/>
      <c r="AV171" s="41"/>
      <c r="AW171" s="40">
        <v>0.15189627999999999</v>
      </c>
      <c r="AX171" s="41">
        <f t="shared" si="7"/>
        <v>15.189627999999999</v>
      </c>
      <c r="AY171" s="41"/>
      <c r="AZ171" s="41">
        <f t="shared" si="9"/>
        <v>0</v>
      </c>
      <c r="BA171" s="41">
        <v>105.83743718618545</v>
      </c>
      <c r="BB171" s="41"/>
      <c r="BC171" s="41"/>
      <c r="BD171" s="41"/>
      <c r="BE171" s="41"/>
      <c r="BF171" s="41">
        <v>0.10050000000000001</v>
      </c>
      <c r="BG171" s="41">
        <f t="shared" si="8"/>
        <v>-1.45</v>
      </c>
      <c r="BH171" s="41">
        <v>16.835555555555555</v>
      </c>
      <c r="BI171" s="41">
        <v>14.45777777777778</v>
      </c>
      <c r="BJ171" s="41">
        <v>0.1053</v>
      </c>
      <c r="BK171" s="41"/>
      <c r="BL171" s="41"/>
      <c r="BM171" s="41">
        <v>24.696666666666665</v>
      </c>
      <c r="BN171" s="41">
        <v>12.933333333333332</v>
      </c>
    </row>
    <row r="172" spans="2:66" x14ac:dyDescent="0.25">
      <c r="B172" s="41">
        <v>17.846666666666668</v>
      </c>
      <c r="C172" s="41">
        <v>22.590000000000003</v>
      </c>
      <c r="D172" s="41">
        <v>12.183999999999999</v>
      </c>
      <c r="E172" s="41"/>
      <c r="F172" s="41"/>
      <c r="G172" s="41"/>
      <c r="H172" s="41"/>
      <c r="I172" s="41">
        <v>-31.240000000000023</v>
      </c>
      <c r="J172" s="41"/>
      <c r="K172" s="41"/>
      <c r="L172" s="41"/>
      <c r="M172" s="41"/>
      <c r="N172" s="41">
        <v>14.116191555555558</v>
      </c>
      <c r="O172" s="41"/>
      <c r="P172" s="41"/>
      <c r="Q172" s="41"/>
      <c r="R172" s="41"/>
      <c r="S172" s="41"/>
      <c r="T172" s="41">
        <v>91.019452244536566</v>
      </c>
      <c r="U172" s="42"/>
      <c r="V172" s="41">
        <v>3</v>
      </c>
      <c r="W172" s="41">
        <v>25.5656</v>
      </c>
      <c r="X172" s="41"/>
      <c r="Y172" s="41"/>
      <c r="Z172" s="41"/>
      <c r="AA172" s="41"/>
      <c r="AB172" s="41"/>
      <c r="AC172" s="41"/>
      <c r="AD172" s="41">
        <v>80.810000000000045</v>
      </c>
      <c r="AE172" s="41"/>
      <c r="AF172" s="41" t="e">
        <f t="shared" si="10"/>
        <v>#DIV/0!</v>
      </c>
      <c r="AG172" s="41"/>
      <c r="AH172" s="41"/>
      <c r="AI172" s="41">
        <v>8.9700000000000006</v>
      </c>
      <c r="AJ172" s="41"/>
      <c r="AK172" s="41">
        <v>18.313333333333333</v>
      </c>
      <c r="AL172" s="41"/>
      <c r="AM172" s="41"/>
      <c r="AN172" s="41">
        <v>13.961111111111112</v>
      </c>
      <c r="AO172" s="41"/>
      <c r="AP172" s="41"/>
      <c r="AQ172" s="41"/>
      <c r="AR172" s="41"/>
      <c r="AS172" s="41">
        <v>21.527999999999999</v>
      </c>
      <c r="AT172" s="41"/>
      <c r="AU172" s="41"/>
      <c r="AV172" s="41"/>
      <c r="AW172" s="40">
        <v>0.15161998700000001</v>
      </c>
      <c r="AX172" s="41">
        <f t="shared" si="7"/>
        <v>15.161998700000002</v>
      </c>
      <c r="AY172" s="41"/>
      <c r="AZ172" s="41"/>
      <c r="BA172" s="41">
        <v>105.83940884177299</v>
      </c>
      <c r="BB172" s="41"/>
      <c r="BC172" s="41"/>
      <c r="BD172" s="41"/>
      <c r="BE172" s="41"/>
      <c r="BF172" s="41">
        <v>0.10050000000000001</v>
      </c>
      <c r="BG172" s="41">
        <f t="shared" si="8"/>
        <v>-1.45</v>
      </c>
      <c r="BH172" s="41">
        <v>16.734444444444442</v>
      </c>
      <c r="BI172" s="41">
        <v>14.570000000000002</v>
      </c>
      <c r="BJ172" s="41">
        <v>0.1051</v>
      </c>
      <c r="BK172" s="41"/>
      <c r="BL172" s="41"/>
      <c r="BM172" s="41">
        <v>24.683333333333334</v>
      </c>
      <c r="BN172" s="41">
        <v>12.926666666666666</v>
      </c>
    </row>
    <row r="173" spans="2:66" x14ac:dyDescent="0.25">
      <c r="B173" s="41">
        <v>17.752666666666666</v>
      </c>
      <c r="C173" s="41">
        <v>22.591999999999995</v>
      </c>
      <c r="D173" s="41">
        <v>12.182</v>
      </c>
      <c r="E173" s="41"/>
      <c r="F173" s="41"/>
      <c r="G173" s="41"/>
      <c r="H173" s="41"/>
      <c r="I173" s="41">
        <v>-31.126666666666658</v>
      </c>
      <c r="J173" s="41"/>
      <c r="K173" s="41"/>
      <c r="L173" s="41"/>
      <c r="M173" s="41"/>
      <c r="N173" s="41">
        <v>14.133074222222225</v>
      </c>
      <c r="O173" s="41"/>
      <c r="P173" s="41"/>
      <c r="Q173" s="41"/>
      <c r="R173" s="41"/>
      <c r="S173" s="41"/>
      <c r="T173" s="41"/>
      <c r="U173" s="42"/>
      <c r="V173" s="41">
        <v>3</v>
      </c>
      <c r="W173" s="41">
        <v>25.063500000000001</v>
      </c>
      <c r="X173" s="41"/>
      <c r="Y173" s="41"/>
      <c r="Z173" s="41"/>
      <c r="AA173" s="41"/>
      <c r="AB173" s="41"/>
      <c r="AC173" s="41"/>
      <c r="AD173" s="41">
        <v>81.803333333333498</v>
      </c>
      <c r="AE173" s="41"/>
      <c r="AF173" s="41" t="e">
        <f t="shared" si="10"/>
        <v>#DIV/0!</v>
      </c>
      <c r="AG173" s="41"/>
      <c r="AH173" s="41"/>
      <c r="AI173" s="41">
        <v>9.129999999999999</v>
      </c>
      <c r="AJ173" s="41"/>
      <c r="AK173" s="41">
        <v>18.36333333333333</v>
      </c>
      <c r="AL173" s="41"/>
      <c r="AM173" s="41"/>
      <c r="AN173" s="41">
        <v>13.987037037037039</v>
      </c>
      <c r="AO173" s="41"/>
      <c r="AP173" s="41"/>
      <c r="AQ173" s="41"/>
      <c r="AR173" s="41"/>
      <c r="AS173" s="41">
        <v>21.527999999999999</v>
      </c>
      <c r="AT173" s="41"/>
      <c r="AU173" s="41"/>
      <c r="AV173" s="41"/>
      <c r="AW173" s="40">
        <v>0.15142555099999999</v>
      </c>
      <c r="AX173" s="41">
        <f t="shared" si="7"/>
        <v>15.142555099999999</v>
      </c>
      <c r="AY173" s="41"/>
      <c r="AZ173" s="41"/>
      <c r="BA173" s="41"/>
      <c r="BB173" s="41"/>
      <c r="BC173" s="41"/>
      <c r="BD173" s="41"/>
      <c r="BE173" s="41"/>
      <c r="BF173" s="41">
        <v>0.10050000000000001</v>
      </c>
      <c r="BG173" s="41">
        <f t="shared" si="8"/>
        <v>-1.45</v>
      </c>
      <c r="BH173" s="41">
        <v>16.525555555555556</v>
      </c>
      <c r="BI173" s="41">
        <v>14.756666666666666</v>
      </c>
      <c r="BJ173" s="41">
        <v>0.105</v>
      </c>
      <c r="BK173" s="41"/>
      <c r="BL173" s="41"/>
      <c r="BM173" s="41">
        <v>24.686666666666667</v>
      </c>
      <c r="BN173" s="41">
        <v>12.93</v>
      </c>
    </row>
    <row r="174" spans="2:66" x14ac:dyDescent="0.25">
      <c r="B174" s="41">
        <v>17.628666666666668</v>
      </c>
      <c r="C174" s="41">
        <v>22.591999999999995</v>
      </c>
      <c r="D174" s="41">
        <v>12.176</v>
      </c>
      <c r="E174" s="41"/>
      <c r="F174" s="41"/>
      <c r="G174" s="41"/>
      <c r="H174" s="41"/>
      <c r="I174" s="41">
        <v>-31.099999999999994</v>
      </c>
      <c r="J174" s="41"/>
      <c r="K174" s="41"/>
      <c r="L174" s="41"/>
      <c r="M174" s="41"/>
      <c r="N174" s="41">
        <v>14.128136</v>
      </c>
      <c r="O174" s="41"/>
      <c r="P174" s="41"/>
      <c r="Q174" s="41"/>
      <c r="R174" s="41"/>
      <c r="S174" s="41"/>
      <c r="T174" s="41"/>
      <c r="U174" s="42"/>
      <c r="V174" s="41">
        <v>3</v>
      </c>
      <c r="W174" s="41">
        <v>26.190439999999999</v>
      </c>
      <c r="X174" s="41"/>
      <c r="Y174" s="41"/>
      <c r="Z174" s="41"/>
      <c r="AA174" s="41"/>
      <c r="AB174" s="41"/>
      <c r="AC174" s="41"/>
      <c r="AD174" s="41">
        <v>81.726666666666773</v>
      </c>
      <c r="AE174" s="41"/>
      <c r="AF174" s="41" t="e">
        <f t="shared" si="10"/>
        <v>#DIV/0!</v>
      </c>
      <c r="AG174" s="41"/>
      <c r="AH174" s="41"/>
      <c r="AI174" s="41">
        <v>9.1999999999999993</v>
      </c>
      <c r="AJ174" s="41"/>
      <c r="AK174" s="41">
        <v>18.38</v>
      </c>
      <c r="AL174" s="41"/>
      <c r="AM174" s="41"/>
      <c r="AN174" s="41">
        <v>14.035925925925927</v>
      </c>
      <c r="AO174" s="41"/>
      <c r="AP174" s="41"/>
      <c r="AQ174" s="41"/>
      <c r="AR174" s="41"/>
      <c r="AS174" s="41">
        <v>21.527999999999999</v>
      </c>
      <c r="AT174" s="41"/>
      <c r="AU174" s="41"/>
      <c r="AV174" s="41"/>
      <c r="AW174" s="40">
        <v>0.15127733300000001</v>
      </c>
      <c r="AX174" s="41">
        <f t="shared" si="7"/>
        <v>15.127733300000001</v>
      </c>
      <c r="AY174" s="41"/>
      <c r="AZ174" s="41"/>
      <c r="BA174" s="41"/>
      <c r="BB174" s="41"/>
      <c r="BC174" s="41"/>
      <c r="BD174" s="41"/>
      <c r="BE174" s="41"/>
      <c r="BF174" s="41">
        <v>0.10050000000000001</v>
      </c>
      <c r="BG174" s="41">
        <f t="shared" si="8"/>
        <v>-1.45</v>
      </c>
      <c r="BH174" s="41">
        <v>16.624444444444446</v>
      </c>
      <c r="BI174" s="41">
        <v>14.915555555555551</v>
      </c>
      <c r="BJ174" s="41">
        <v>0.10489999999999999</v>
      </c>
      <c r="BK174" s="41"/>
      <c r="BL174" s="41"/>
      <c r="BM174" s="41">
        <v>24.69</v>
      </c>
      <c r="BN174" s="41">
        <v>12.933333333333332</v>
      </c>
    </row>
    <row r="175" spans="2:66" x14ac:dyDescent="0.25">
      <c r="B175" s="41">
        <v>17.502000000000002</v>
      </c>
      <c r="C175" s="41">
        <v>22.585999999999999</v>
      </c>
      <c r="D175" s="41">
        <v>12.169999999999998</v>
      </c>
      <c r="E175" s="41"/>
      <c r="F175" s="41"/>
      <c r="G175" s="41"/>
      <c r="H175" s="41"/>
      <c r="I175" s="41">
        <v>-31.236666666666668</v>
      </c>
      <c r="J175" s="41"/>
      <c r="K175" s="41"/>
      <c r="L175" s="41"/>
      <c r="M175" s="41"/>
      <c r="N175" s="41">
        <v>14.103635111111112</v>
      </c>
      <c r="O175" s="41"/>
      <c r="P175" s="41"/>
      <c r="Q175" s="41"/>
      <c r="R175" s="41"/>
      <c r="S175" s="41"/>
      <c r="T175" s="41"/>
      <c r="U175" s="42"/>
      <c r="V175" s="41">
        <v>3</v>
      </c>
      <c r="W175" s="41">
        <v>26.039940000000001</v>
      </c>
      <c r="X175" s="41"/>
      <c r="Y175" s="41"/>
      <c r="Z175" s="41"/>
      <c r="AA175" s="41"/>
      <c r="AB175" s="41"/>
      <c r="AC175" s="41"/>
      <c r="AD175" s="41">
        <v>81.630000000000095</v>
      </c>
      <c r="AE175" s="41"/>
      <c r="AF175" s="41" t="e">
        <f t="shared" si="10"/>
        <v>#DIV/0!</v>
      </c>
      <c r="AG175" s="41"/>
      <c r="AH175" s="41"/>
      <c r="AI175" s="41">
        <v>9.3533333333333317</v>
      </c>
      <c r="AJ175" s="41"/>
      <c r="AK175" s="41">
        <v>18.40666666666667</v>
      </c>
      <c r="AL175" s="41"/>
      <c r="AM175" s="41"/>
      <c r="AN175" s="41">
        <v>14.047407407407409</v>
      </c>
      <c r="AO175" s="41"/>
      <c r="AP175" s="41"/>
      <c r="AQ175" s="41"/>
      <c r="AR175" s="41"/>
      <c r="AS175" s="41">
        <v>21.527999999999999</v>
      </c>
      <c r="AT175" s="41"/>
      <c r="AU175" s="41"/>
      <c r="AV175" s="41"/>
      <c r="AW175" s="40">
        <v>0.151164782</v>
      </c>
      <c r="AX175" s="41">
        <f t="shared" si="7"/>
        <v>15.1164782</v>
      </c>
      <c r="AY175" s="41"/>
      <c r="AZ175" s="41"/>
      <c r="BA175" s="41"/>
      <c r="BB175" s="41"/>
      <c r="BC175" s="41"/>
      <c r="BD175" s="41"/>
      <c r="BE175" s="41"/>
      <c r="BF175" s="41">
        <v>0.10050000000000001</v>
      </c>
      <c r="BG175" s="41">
        <f t="shared" si="8"/>
        <v>-1.45</v>
      </c>
      <c r="BH175" s="41">
        <v>16.637777777777778</v>
      </c>
      <c r="BI175" s="41">
        <v>14.909999999999998</v>
      </c>
      <c r="BJ175" s="41">
        <v>0.10489999999999999</v>
      </c>
      <c r="BK175" s="41"/>
      <c r="BL175" s="41"/>
      <c r="BM175" s="41">
        <v>24.683333333333334</v>
      </c>
      <c r="BN175" s="41">
        <v>12.93</v>
      </c>
    </row>
    <row r="176" spans="2:66" x14ac:dyDescent="0.25">
      <c r="B176" s="41">
        <v>17.472666666666665</v>
      </c>
      <c r="C176" s="41">
        <v>22.573999999999998</v>
      </c>
      <c r="D176" s="41">
        <v>12.165999999999999</v>
      </c>
      <c r="E176" s="41"/>
      <c r="F176" s="41"/>
      <c r="G176" s="41"/>
      <c r="H176" s="41"/>
      <c r="I176" s="41">
        <v>-31.410000000000071</v>
      </c>
      <c r="J176" s="41"/>
      <c r="K176" s="41"/>
      <c r="L176" s="41"/>
      <c r="M176" s="41"/>
      <c r="N176" s="41">
        <v>14.068106666666665</v>
      </c>
      <c r="O176" s="41"/>
      <c r="P176" s="41"/>
      <c r="Q176" s="41"/>
      <c r="R176" s="41"/>
      <c r="S176" s="41"/>
      <c r="T176" s="41"/>
      <c r="U176" s="42"/>
      <c r="V176" s="41">
        <v>3</v>
      </c>
      <c r="W176" s="41">
        <v>25.777679999999997</v>
      </c>
      <c r="X176" s="41"/>
      <c r="Y176" s="41"/>
      <c r="Z176" s="41"/>
      <c r="AA176" s="41"/>
      <c r="AB176" s="41"/>
      <c r="AC176" s="41"/>
      <c r="AD176" s="41">
        <v>81.683333333333422</v>
      </c>
      <c r="AE176" s="41"/>
      <c r="AF176" s="41" t="e">
        <f>AC176/AC175-1</f>
        <v>#DIV/0!</v>
      </c>
      <c r="AG176" s="41"/>
      <c r="AH176" s="41"/>
      <c r="AI176" s="41">
        <v>9.36</v>
      </c>
      <c r="AJ176" s="41"/>
      <c r="AK176" s="41">
        <v>18.383333333333333</v>
      </c>
      <c r="AL176" s="41"/>
      <c r="AM176" s="41"/>
      <c r="AN176" s="41">
        <v>14.055925925925926</v>
      </c>
      <c r="AO176" s="41"/>
      <c r="AP176" s="41"/>
      <c r="AQ176" s="41"/>
      <c r="AR176" s="41"/>
      <c r="AS176" s="41">
        <v>21.526</v>
      </c>
      <c r="AT176" s="41"/>
      <c r="AU176" s="41"/>
      <c r="AV176" s="41"/>
      <c r="AW176" s="40">
        <v>0.15111042199999999</v>
      </c>
      <c r="AX176" s="41">
        <f t="shared" si="7"/>
        <v>15.1110422</v>
      </c>
      <c r="AY176" s="41"/>
      <c r="AZ176" s="41"/>
      <c r="BA176" s="41"/>
      <c r="BB176" s="41"/>
      <c r="BC176" s="41"/>
      <c r="BD176" s="41"/>
      <c r="BE176" s="41"/>
      <c r="BF176" s="41">
        <v>0.10050000000000001</v>
      </c>
      <c r="BG176" s="41">
        <f t="shared" si="8"/>
        <v>-1.45</v>
      </c>
      <c r="BH176" s="41">
        <v>16.761111111111113</v>
      </c>
      <c r="BI176" s="41">
        <v>14.841111111111113</v>
      </c>
      <c r="BJ176" s="41">
        <v>0.1052</v>
      </c>
      <c r="BK176" s="41"/>
      <c r="BL176" s="41"/>
      <c r="BM176" s="41">
        <v>24.66</v>
      </c>
      <c r="BN176" s="41">
        <v>12.916666666666664</v>
      </c>
    </row>
    <row r="177" spans="2:66" x14ac:dyDescent="0.25">
      <c r="B177" s="41">
        <v>17.461333333333336</v>
      </c>
      <c r="C177" s="41">
        <v>22.565999999999999</v>
      </c>
      <c r="D177" s="41">
        <v>12.16</v>
      </c>
      <c r="E177" s="41"/>
      <c r="F177" s="41"/>
      <c r="G177" s="41"/>
      <c r="H177" s="41"/>
      <c r="I177" s="41">
        <v>-31.299999999999972</v>
      </c>
      <c r="J177" s="41"/>
      <c r="K177" s="41"/>
      <c r="L177" s="41"/>
      <c r="M177" s="41"/>
      <c r="N177" s="41">
        <v>14.032297333333332</v>
      </c>
      <c r="O177" s="41"/>
      <c r="P177" s="41"/>
      <c r="Q177" s="41"/>
      <c r="R177" s="41"/>
      <c r="S177" s="41"/>
      <c r="T177" s="41"/>
      <c r="U177" s="42"/>
      <c r="V177" s="41">
        <v>3</v>
      </c>
      <c r="W177" s="41">
        <v>26.00582</v>
      </c>
      <c r="X177" s="41"/>
      <c r="Y177" s="41"/>
      <c r="Z177" s="41"/>
      <c r="AA177" s="41"/>
      <c r="AB177" s="41"/>
      <c r="AC177" s="41"/>
      <c r="AD177" s="41">
        <v>81.943333333333527</v>
      </c>
      <c r="AE177" s="41"/>
      <c r="AF177" s="41"/>
      <c r="AG177" s="41"/>
      <c r="AH177" s="41"/>
      <c r="AI177" s="41">
        <v>9.3666666666666671</v>
      </c>
      <c r="AJ177" s="41"/>
      <c r="AK177" s="41">
        <v>18.336666666666666</v>
      </c>
      <c r="AL177" s="41"/>
      <c r="AM177" s="41"/>
      <c r="AN177" s="41">
        <v>14.081851851851853</v>
      </c>
      <c r="AO177" s="41"/>
      <c r="AP177" s="41"/>
      <c r="AQ177" s="41"/>
      <c r="AR177" s="41"/>
      <c r="AS177" s="41">
        <v>21.527999999999999</v>
      </c>
      <c r="AT177" s="41"/>
      <c r="AU177" s="41"/>
      <c r="AV177" s="41"/>
      <c r="AW177" s="40">
        <v>0.15110727600000001</v>
      </c>
      <c r="AX177" s="41">
        <f t="shared" si="7"/>
        <v>15.110727600000001</v>
      </c>
      <c r="AY177" s="41"/>
      <c r="AZ177" s="41"/>
      <c r="BA177" s="41"/>
      <c r="BB177" s="41"/>
      <c r="BC177" s="41"/>
      <c r="BD177" s="41"/>
      <c r="BE177" s="41"/>
      <c r="BF177" s="41">
        <v>0.10050000000000001</v>
      </c>
      <c r="BG177" s="41">
        <f t="shared" si="8"/>
        <v>-1.45</v>
      </c>
      <c r="BH177" s="41">
        <v>16.78222222222222</v>
      </c>
      <c r="BI177" s="41">
        <v>14.667777777777779</v>
      </c>
      <c r="BJ177" s="41">
        <v>0.1051</v>
      </c>
      <c r="BK177" s="41"/>
      <c r="BL177" s="41"/>
      <c r="BM177" s="41">
        <v>24.636666666666667</v>
      </c>
      <c r="BN177" s="41">
        <v>12.903333333333332</v>
      </c>
    </row>
    <row r="178" spans="2:66" x14ac:dyDescent="0.25">
      <c r="B178" s="41">
        <v>17.485333333333333</v>
      </c>
      <c r="C178" s="41">
        <v>22.556000000000001</v>
      </c>
      <c r="D178" s="41">
        <v>12.152000000000001</v>
      </c>
      <c r="E178" s="41"/>
      <c r="F178" s="41"/>
      <c r="G178" s="41"/>
      <c r="H178" s="41"/>
      <c r="I178" s="41">
        <v>-31.343333333333323</v>
      </c>
      <c r="J178" s="41"/>
      <c r="K178" s="41"/>
      <c r="L178" s="41"/>
      <c r="M178" s="41"/>
      <c r="N178" s="41">
        <v>14.004815555555556</v>
      </c>
      <c r="O178" s="41"/>
      <c r="P178" s="41"/>
      <c r="Q178" s="41"/>
      <c r="R178" s="41"/>
      <c r="S178" s="41"/>
      <c r="T178" s="41"/>
      <c r="U178" s="42"/>
      <c r="V178" s="41">
        <v>3</v>
      </c>
      <c r="W178" s="41">
        <v>26.139340000000001</v>
      </c>
      <c r="X178" s="41"/>
      <c r="Y178" s="41"/>
      <c r="Z178" s="41"/>
      <c r="AA178" s="41"/>
      <c r="AB178" s="41"/>
      <c r="AC178" s="41"/>
      <c r="AD178" s="41">
        <v>81.353333333333296</v>
      </c>
      <c r="AE178" s="41"/>
      <c r="AF178" s="41"/>
      <c r="AG178" s="41"/>
      <c r="AH178" s="41"/>
      <c r="AI178" s="41">
        <v>9.32</v>
      </c>
      <c r="AJ178" s="41"/>
      <c r="AK178" s="41">
        <v>18.36</v>
      </c>
      <c r="AL178" s="41"/>
      <c r="AM178" s="41"/>
      <c r="AN178" s="41">
        <v>14.125555555555557</v>
      </c>
      <c r="AO178" s="41"/>
      <c r="AP178" s="41"/>
      <c r="AQ178" s="41"/>
      <c r="AR178" s="41"/>
      <c r="AS178" s="41">
        <v>21.522000000000002</v>
      </c>
      <c r="AT178" s="41"/>
      <c r="AU178" s="41"/>
      <c r="AV178" s="41"/>
      <c r="AW178" s="40">
        <v>0.151153538</v>
      </c>
      <c r="AX178" s="41">
        <f t="shared" si="7"/>
        <v>15.115353800000001</v>
      </c>
      <c r="AY178" s="41"/>
      <c r="AZ178" s="41"/>
      <c r="BA178" s="41"/>
      <c r="BB178" s="41"/>
      <c r="BC178" s="41"/>
      <c r="BD178" s="41"/>
      <c r="BE178" s="41"/>
      <c r="BF178" s="41">
        <v>0.10050000000000001</v>
      </c>
      <c r="BG178" s="41">
        <f t="shared" si="8"/>
        <v>-1.45</v>
      </c>
      <c r="BH178" s="41">
        <v>16.847777777777775</v>
      </c>
      <c r="BI178" s="41">
        <v>14.621111111111111</v>
      </c>
      <c r="BJ178" s="41">
        <v>0.105</v>
      </c>
      <c r="BK178" s="41"/>
      <c r="BL178" s="41"/>
      <c r="BM178" s="41">
        <v>24.63</v>
      </c>
      <c r="BN178" s="41">
        <v>12.9</v>
      </c>
    </row>
    <row r="179" spans="2:66" x14ac:dyDescent="0.25">
      <c r="B179" s="41">
        <v>17.527333333333335</v>
      </c>
      <c r="C179" s="41">
        <v>22.541999999999998</v>
      </c>
      <c r="D179" s="41">
        <v>12.145999999999999</v>
      </c>
      <c r="E179" s="41"/>
      <c r="F179" s="41"/>
      <c r="G179" s="41"/>
      <c r="H179" s="41"/>
      <c r="I179" s="41">
        <v>-31.230000000000047</v>
      </c>
      <c r="J179" s="41"/>
      <c r="K179" s="41"/>
      <c r="L179" s="41"/>
      <c r="M179" s="41"/>
      <c r="N179" s="41">
        <v>13.990253777777777</v>
      </c>
      <c r="O179" s="41"/>
      <c r="P179" s="41"/>
      <c r="Q179" s="41"/>
      <c r="R179" s="41"/>
      <c r="S179" s="41"/>
      <c r="T179" s="41"/>
      <c r="U179" s="42"/>
      <c r="V179" s="41">
        <v>3</v>
      </c>
      <c r="W179" s="41">
        <v>25.746060000000003</v>
      </c>
      <c r="X179" s="41"/>
      <c r="Y179" s="41"/>
      <c r="Z179" s="41"/>
      <c r="AA179" s="41"/>
      <c r="AB179" s="41"/>
      <c r="AC179" s="41"/>
      <c r="AD179" s="41">
        <v>80.98</v>
      </c>
      <c r="AE179" s="41"/>
      <c r="AF179" s="41"/>
      <c r="AG179" s="41"/>
      <c r="AH179" s="41"/>
      <c r="AI179" s="41">
        <v>9.4066666666666681</v>
      </c>
      <c r="AJ179" s="41"/>
      <c r="AK179" s="41">
        <v>18.36333333333333</v>
      </c>
      <c r="AL179" s="41"/>
      <c r="AM179" s="41"/>
      <c r="AN179" s="41">
        <v>14.192962962962962</v>
      </c>
      <c r="AO179" s="41"/>
      <c r="AP179" s="41"/>
      <c r="AQ179" s="41"/>
      <c r="AR179" s="41"/>
      <c r="AS179" s="41">
        <v>21.522000000000002</v>
      </c>
      <c r="AT179" s="41"/>
      <c r="AU179" s="41"/>
      <c r="AV179" s="41"/>
      <c r="AW179" s="40">
        <v>0.151191564</v>
      </c>
      <c r="AX179" s="41">
        <f t="shared" si="7"/>
        <v>15.1191564</v>
      </c>
      <c r="AY179" s="41"/>
      <c r="AZ179" s="41"/>
      <c r="BA179" s="41"/>
      <c r="BB179" s="41"/>
      <c r="BC179" s="41"/>
      <c r="BD179" s="41"/>
      <c r="BE179" s="41"/>
      <c r="BF179" s="41">
        <v>0.10050000000000001</v>
      </c>
      <c r="BG179" s="41">
        <f t="shared" si="8"/>
        <v>-1.45</v>
      </c>
      <c r="BH179" s="41">
        <v>16.808888888888887</v>
      </c>
      <c r="BI179" s="41">
        <v>14.523333333333333</v>
      </c>
      <c r="BJ179" s="41">
        <v>0.105</v>
      </c>
      <c r="BK179" s="41"/>
      <c r="BL179" s="41"/>
      <c r="BM179" s="41">
        <v>24.633333333333333</v>
      </c>
      <c r="BN179" s="41">
        <v>12.903333333333332</v>
      </c>
    </row>
    <row r="180" spans="2:66" x14ac:dyDescent="0.25">
      <c r="B180" s="41">
        <v>17.547999999999998</v>
      </c>
      <c r="C180" s="41">
        <v>22.527999999999999</v>
      </c>
      <c r="D180" s="41">
        <v>12.141999999999998</v>
      </c>
      <c r="E180" s="41"/>
      <c r="F180" s="41"/>
      <c r="G180" s="41"/>
      <c r="H180" s="41"/>
      <c r="I180" s="41">
        <v>-31.393333333333295</v>
      </c>
      <c r="J180" s="41"/>
      <c r="K180" s="41"/>
      <c r="L180" s="41"/>
      <c r="M180" s="41"/>
      <c r="N180" s="41">
        <v>13.990434222222223</v>
      </c>
      <c r="O180" s="41"/>
      <c r="P180" s="41"/>
      <c r="Q180" s="41"/>
      <c r="R180" s="41"/>
      <c r="S180" s="41"/>
      <c r="T180" s="41"/>
      <c r="U180" s="42"/>
      <c r="V180" s="41">
        <v>3</v>
      </c>
      <c r="W180" s="41">
        <v>26.116480000000003</v>
      </c>
      <c r="X180" s="41"/>
      <c r="Y180" s="41"/>
      <c r="Z180" s="41"/>
      <c r="AA180" s="41"/>
      <c r="AB180" s="41"/>
      <c r="AC180" s="41"/>
      <c r="AD180" s="41">
        <v>80.53666666666679</v>
      </c>
      <c r="AE180" s="41"/>
      <c r="AF180" s="41"/>
      <c r="AG180" s="41"/>
      <c r="AH180" s="41"/>
      <c r="AI180" s="41">
        <v>9.456666666666667</v>
      </c>
      <c r="AJ180" s="41"/>
      <c r="AK180" s="41">
        <v>18.386666666666667</v>
      </c>
      <c r="AL180" s="41"/>
      <c r="AM180" s="41"/>
      <c r="AN180" s="41">
        <v>14.20074074074074</v>
      </c>
      <c r="AO180" s="41"/>
      <c r="AP180" s="41"/>
      <c r="AQ180" s="41"/>
      <c r="AR180" s="41"/>
      <c r="AS180" s="41">
        <v>21.522000000000002</v>
      </c>
      <c r="AT180" s="41"/>
      <c r="AU180" s="41"/>
      <c r="AV180" s="41"/>
      <c r="AW180" s="40">
        <v>0.15120825299999999</v>
      </c>
      <c r="AX180" s="41">
        <f t="shared" si="7"/>
        <v>15.120825299999998</v>
      </c>
      <c r="AY180" s="41"/>
      <c r="AZ180" s="41"/>
      <c r="BA180" s="41"/>
      <c r="BB180" s="41"/>
      <c r="BC180" s="41"/>
      <c r="BD180" s="41"/>
      <c r="BE180" s="41"/>
      <c r="BF180" s="41">
        <v>0.10050000000000001</v>
      </c>
      <c r="BG180" s="41">
        <f t="shared" si="8"/>
        <v>-1.45</v>
      </c>
      <c r="BH180" s="41">
        <v>16.797777777777778</v>
      </c>
      <c r="BI180" s="41">
        <v>14.476666666666668</v>
      </c>
      <c r="BJ180" s="41">
        <v>0.10489999999999999</v>
      </c>
      <c r="BK180" s="41"/>
      <c r="BL180" s="41"/>
      <c r="BM180" s="41">
        <v>24.643333333333338</v>
      </c>
      <c r="BN180" s="41">
        <v>12.909999999999998</v>
      </c>
    </row>
    <row r="181" spans="2:66" x14ac:dyDescent="0.25">
      <c r="B181" s="41">
        <v>17.507999999999999</v>
      </c>
      <c r="C181" s="41">
        <v>22.518000000000001</v>
      </c>
      <c r="D181" s="41">
        <v>12.139999999999999</v>
      </c>
      <c r="E181" s="41"/>
      <c r="F181" s="41"/>
      <c r="G181" s="41"/>
      <c r="H181" s="41"/>
      <c r="I181" s="41">
        <v>-31.416666666666693</v>
      </c>
      <c r="J181" s="41"/>
      <c r="K181" s="41"/>
      <c r="L181" s="41"/>
      <c r="M181" s="41"/>
      <c r="N181" s="41">
        <v>14.004995111111112</v>
      </c>
      <c r="O181" s="41"/>
      <c r="P181" s="41"/>
      <c r="Q181" s="41"/>
      <c r="R181" s="41"/>
      <c r="S181" s="41"/>
      <c r="T181" s="41"/>
      <c r="U181" s="42"/>
      <c r="V181" s="41">
        <v>3</v>
      </c>
      <c r="W181" s="41">
        <v>26.030959999999997</v>
      </c>
      <c r="X181" s="41"/>
      <c r="Y181" s="41"/>
      <c r="Z181" s="41"/>
      <c r="AA181" s="41"/>
      <c r="AB181" s="41"/>
      <c r="AC181" s="41"/>
      <c r="AD181" s="41">
        <v>80.646666666666619</v>
      </c>
      <c r="AE181" s="41"/>
      <c r="AF181" s="41"/>
      <c r="AG181" s="41"/>
      <c r="AH181" s="41"/>
      <c r="AI181" s="41">
        <v>9.3800000000000008</v>
      </c>
      <c r="AJ181" s="41"/>
      <c r="AK181" s="41">
        <v>18.376666666666665</v>
      </c>
      <c r="AL181" s="41"/>
      <c r="AM181" s="41"/>
      <c r="AN181" s="41">
        <v>14.20962962962963</v>
      </c>
      <c r="AO181" s="41"/>
      <c r="AP181" s="41"/>
      <c r="AQ181" s="41"/>
      <c r="AR181" s="41"/>
      <c r="AS181" s="41">
        <v>21.52</v>
      </c>
      <c r="AT181" s="41"/>
      <c r="AU181" s="41"/>
      <c r="AV181" s="41"/>
      <c r="AW181" s="40">
        <v>0.15116420899999999</v>
      </c>
      <c r="AX181" s="41">
        <f t="shared" si="7"/>
        <v>15.1164209</v>
      </c>
      <c r="AY181" s="41"/>
      <c r="AZ181" s="41"/>
      <c r="BA181" s="41"/>
      <c r="BB181" s="41"/>
      <c r="BC181" s="41"/>
      <c r="BD181" s="41"/>
      <c r="BE181" s="41"/>
      <c r="BF181" s="41">
        <v>0.10050000000000001</v>
      </c>
      <c r="BG181" s="41">
        <f t="shared" si="8"/>
        <v>-1.45</v>
      </c>
      <c r="BH181" s="41">
        <v>16.804444444444442</v>
      </c>
      <c r="BI181" s="41">
        <v>14.448888888888888</v>
      </c>
      <c r="BJ181" s="41">
        <v>0.105</v>
      </c>
      <c r="BK181" s="41"/>
      <c r="BL181" s="41"/>
      <c r="BM181" s="41">
        <v>24.646666666666668</v>
      </c>
      <c r="BN181" s="41">
        <v>12.913333333333332</v>
      </c>
    </row>
    <row r="182" spans="2:66" x14ac:dyDescent="0.25">
      <c r="B182" s="41">
        <v>17.5</v>
      </c>
      <c r="C182" s="41">
        <v>22.51</v>
      </c>
      <c r="D182" s="41">
        <v>12.138</v>
      </c>
      <c r="E182" s="41"/>
      <c r="F182" s="41"/>
      <c r="G182" s="41"/>
      <c r="H182" s="41"/>
      <c r="I182" s="41">
        <v>-31.6533333333334</v>
      </c>
      <c r="J182" s="41"/>
      <c r="K182" s="41"/>
      <c r="L182" s="41"/>
      <c r="M182" s="41"/>
      <c r="N182" s="41">
        <v>14.031210222222224</v>
      </c>
      <c r="O182" s="41"/>
      <c r="P182" s="41"/>
      <c r="Q182" s="41"/>
      <c r="R182" s="41"/>
      <c r="S182" s="41"/>
      <c r="T182" s="41"/>
      <c r="U182" s="42"/>
      <c r="V182" s="41">
        <v>3</v>
      </c>
      <c r="W182" s="41">
        <v>26.003739999999997</v>
      </c>
      <c r="X182" s="41"/>
      <c r="Y182" s="41"/>
      <c r="Z182" s="41"/>
      <c r="AA182" s="41"/>
      <c r="AB182" s="41"/>
      <c r="AC182" s="41"/>
      <c r="AD182" s="41">
        <v>80.529999999999987</v>
      </c>
      <c r="AE182" s="41"/>
      <c r="AF182" s="41"/>
      <c r="AG182" s="41"/>
      <c r="AH182" s="41"/>
      <c r="AI182" s="41">
        <v>9.2133333333333329</v>
      </c>
      <c r="AJ182" s="41"/>
      <c r="AK182" s="41">
        <v>18.306666666666668</v>
      </c>
      <c r="AL182" s="41"/>
      <c r="AM182" s="41"/>
      <c r="AN182" s="41">
        <v>14.165925925925926</v>
      </c>
      <c r="AO182" s="41"/>
      <c r="AP182" s="41"/>
      <c r="AQ182" s="41"/>
      <c r="AR182" s="41"/>
      <c r="AS182" s="41">
        <v>21.514000000000003</v>
      </c>
      <c r="AT182" s="41"/>
      <c r="AU182" s="41"/>
      <c r="AV182" s="41"/>
      <c r="AW182" s="40">
        <v>0.15112116</v>
      </c>
      <c r="AX182" s="41">
        <f t="shared" si="7"/>
        <v>15.112116</v>
      </c>
      <c r="AY182" s="41"/>
      <c r="AZ182" s="41"/>
      <c r="BA182" s="41"/>
      <c r="BB182" s="41"/>
      <c r="BC182" s="41"/>
      <c r="BD182" s="41"/>
      <c r="BE182" s="41"/>
      <c r="BF182" s="41">
        <v>0.10050000000000001</v>
      </c>
      <c r="BG182" s="41">
        <f t="shared" si="8"/>
        <v>-1.45</v>
      </c>
      <c r="BH182" s="41">
        <v>16.844444444444441</v>
      </c>
      <c r="BI182" s="41">
        <v>14.572222222222223</v>
      </c>
      <c r="BJ182" s="41">
        <v>0.105</v>
      </c>
      <c r="BK182" s="41"/>
      <c r="BL182" s="41"/>
      <c r="BM182" s="41">
        <v>24.650000000000002</v>
      </c>
      <c r="BN182" s="41">
        <v>12.913333333333332</v>
      </c>
    </row>
    <row r="183" spans="2:66" x14ac:dyDescent="0.25">
      <c r="B183" s="41">
        <v>17.516000000000002</v>
      </c>
      <c r="C183" s="41">
        <v>22.505999999999997</v>
      </c>
      <c r="D183" s="41">
        <v>12.139999999999999</v>
      </c>
      <c r="E183" s="41"/>
      <c r="F183" s="41"/>
      <c r="G183" s="41"/>
      <c r="H183" s="41"/>
      <c r="I183" s="41">
        <v>-31.830000000000069</v>
      </c>
      <c r="J183" s="41"/>
      <c r="K183" s="41"/>
      <c r="L183" s="41"/>
      <c r="M183" s="41"/>
      <c r="N183" s="41">
        <v>14.066274222222225</v>
      </c>
      <c r="O183" s="41"/>
      <c r="P183" s="41"/>
      <c r="Q183" s="41"/>
      <c r="R183" s="41"/>
      <c r="S183" s="41"/>
      <c r="T183" s="41"/>
      <c r="U183" s="42"/>
      <c r="V183" s="41">
        <v>3</v>
      </c>
      <c r="W183" s="41">
        <v>26.022439999999996</v>
      </c>
      <c r="X183" s="41"/>
      <c r="Y183" s="41"/>
      <c r="Z183" s="41"/>
      <c r="AA183" s="41"/>
      <c r="AB183" s="41"/>
      <c r="AC183" s="41"/>
      <c r="AD183" s="41">
        <v>80.486666666666821</v>
      </c>
      <c r="AE183" s="41"/>
      <c r="AF183" s="41"/>
      <c r="AG183" s="41"/>
      <c r="AH183" s="41"/>
      <c r="AI183" s="41">
        <v>9.1033333333333335</v>
      </c>
      <c r="AJ183" s="41"/>
      <c r="AK183" s="41">
        <v>18.23</v>
      </c>
      <c r="AL183" s="41"/>
      <c r="AM183" s="41"/>
      <c r="AN183" s="41">
        <v>14.145555555555555</v>
      </c>
      <c r="AO183" s="41"/>
      <c r="AP183" s="41"/>
      <c r="AQ183" s="41"/>
      <c r="AR183" s="41"/>
      <c r="AS183" s="41">
        <v>21.538</v>
      </c>
      <c r="AT183" s="41"/>
      <c r="AU183" s="41"/>
      <c r="AV183" s="41"/>
      <c r="AW183" s="40">
        <v>0.15113128000000001</v>
      </c>
      <c r="AX183" s="41">
        <f t="shared" si="7"/>
        <v>15.113128000000001</v>
      </c>
      <c r="AY183" s="41"/>
      <c r="AZ183" s="41"/>
      <c r="BA183" s="41"/>
      <c r="BB183" s="41"/>
      <c r="BC183" s="41"/>
      <c r="BD183" s="41"/>
      <c r="BE183" s="41"/>
      <c r="BF183" s="41">
        <v>0.10050000000000001</v>
      </c>
      <c r="BG183" s="41">
        <f t="shared" si="8"/>
        <v>-1.45</v>
      </c>
      <c r="BH183" s="41">
        <v>16.836666666666666</v>
      </c>
      <c r="BI183" s="41">
        <v>14.707777777777778</v>
      </c>
      <c r="BJ183" s="41">
        <v>0.105</v>
      </c>
      <c r="BK183" s="41"/>
      <c r="BL183" s="41"/>
      <c r="BM183" s="41">
        <v>24.653333333333336</v>
      </c>
      <c r="BN183" s="41">
        <v>12.916666666666664</v>
      </c>
    </row>
    <row r="184" spans="2:66" x14ac:dyDescent="0.25">
      <c r="B184" s="41">
        <v>17.583333333333336</v>
      </c>
      <c r="C184" s="41">
        <v>22.527999999999999</v>
      </c>
      <c r="D184" s="41">
        <v>12.141999999999999</v>
      </c>
      <c r="E184" s="41"/>
      <c r="F184" s="41"/>
      <c r="G184" s="41"/>
      <c r="H184" s="41"/>
      <c r="I184" s="41">
        <v>-32.053333333333441</v>
      </c>
      <c r="J184" s="41"/>
      <c r="K184" s="41"/>
      <c r="L184" s="41"/>
      <c r="M184" s="41"/>
      <c r="N184" s="41">
        <v>14.103271555555558</v>
      </c>
      <c r="O184" s="41"/>
      <c r="P184" s="41"/>
      <c r="Q184" s="41"/>
      <c r="R184" s="41"/>
      <c r="S184" s="41"/>
      <c r="T184" s="41"/>
      <c r="U184" s="42"/>
      <c r="V184" s="41">
        <v>3</v>
      </c>
      <c r="W184" s="41">
        <v>25.858839999999994</v>
      </c>
      <c r="X184" s="41"/>
      <c r="Y184" s="41"/>
      <c r="Z184" s="41"/>
      <c r="AA184" s="41"/>
      <c r="AB184" s="41"/>
      <c r="AC184" s="41"/>
      <c r="AD184" s="41">
        <v>80.193333333333428</v>
      </c>
      <c r="AE184" s="41"/>
      <c r="AF184" s="41"/>
      <c r="AG184" s="41"/>
      <c r="AH184" s="41"/>
      <c r="AI184" s="41">
        <v>9.1066666666666674</v>
      </c>
      <c r="AJ184" s="41"/>
      <c r="AK184" s="41">
        <v>18.156666666666666</v>
      </c>
      <c r="AL184" s="41"/>
      <c r="AM184" s="41"/>
      <c r="AN184" s="41">
        <v>14.102222222222224</v>
      </c>
      <c r="AO184" s="41"/>
      <c r="AP184" s="41"/>
      <c r="AQ184" s="41"/>
      <c r="AR184" s="41"/>
      <c r="AS184" s="41">
        <v>21.559999999999995</v>
      </c>
      <c r="AT184" s="41"/>
      <c r="AU184" s="41"/>
      <c r="AV184" s="41"/>
      <c r="AW184" s="40">
        <v>0.151274773</v>
      </c>
      <c r="AX184" s="41">
        <f t="shared" si="7"/>
        <v>15.127477300000001</v>
      </c>
      <c r="AY184" s="41"/>
      <c r="AZ184" s="41"/>
      <c r="BA184" s="41"/>
      <c r="BB184" s="41"/>
      <c r="BC184" s="41"/>
      <c r="BD184" s="41"/>
      <c r="BE184" s="41"/>
      <c r="BF184" s="41">
        <v>0.10050000000000001</v>
      </c>
      <c r="BG184" s="41">
        <f t="shared" si="8"/>
        <v>-1.45</v>
      </c>
      <c r="BH184" s="41">
        <v>16.818888888888885</v>
      </c>
      <c r="BI184" s="41">
        <v>14.775555555555556</v>
      </c>
      <c r="BJ184" s="41">
        <v>0.10489999999999999</v>
      </c>
      <c r="BK184" s="41"/>
      <c r="BL184" s="41"/>
      <c r="BM184" s="41">
        <v>24.716666666666665</v>
      </c>
      <c r="BN184" s="41">
        <v>12.926666666666664</v>
      </c>
    </row>
    <row r="185" spans="2:66" x14ac:dyDescent="0.25">
      <c r="B185" s="41">
        <v>17.674666666666667</v>
      </c>
      <c r="C185" s="41">
        <v>22.556000000000001</v>
      </c>
      <c r="D185" s="41">
        <v>12.139999999999999</v>
      </c>
      <c r="E185" s="41"/>
      <c r="F185" s="41"/>
      <c r="G185" s="41"/>
      <c r="H185" s="41"/>
      <c r="I185" s="41">
        <v>-32.043333333333379</v>
      </c>
      <c r="J185" s="41"/>
      <c r="K185" s="41"/>
      <c r="L185" s="41"/>
      <c r="M185" s="41"/>
      <c r="N185" s="41">
        <v>14.134298222222224</v>
      </c>
      <c r="O185" s="41"/>
      <c r="P185" s="41"/>
      <c r="Q185" s="41"/>
      <c r="R185" s="41"/>
      <c r="S185" s="41"/>
      <c r="T185" s="41"/>
      <c r="U185" s="42"/>
      <c r="V185" s="41">
        <v>3</v>
      </c>
      <c r="W185" s="41">
        <v>25.846980000000002</v>
      </c>
      <c r="X185" s="41"/>
      <c r="Y185" s="41"/>
      <c r="Z185" s="41"/>
      <c r="AA185" s="41"/>
      <c r="AB185" s="41"/>
      <c r="AC185" s="41"/>
      <c r="AD185" s="41">
        <v>80.176666666666833</v>
      </c>
      <c r="AE185" s="41"/>
      <c r="AF185" s="41"/>
      <c r="AG185" s="41"/>
      <c r="AH185" s="41"/>
      <c r="AI185" s="41">
        <v>9.1866666666666674</v>
      </c>
      <c r="AJ185" s="41"/>
      <c r="AK185" s="41">
        <v>18.143333333333334</v>
      </c>
      <c r="AL185" s="41"/>
      <c r="AM185" s="41"/>
      <c r="AN185" s="41">
        <v>14.092222222222226</v>
      </c>
      <c r="AO185" s="41"/>
      <c r="AP185" s="41"/>
      <c r="AQ185" s="41"/>
      <c r="AR185" s="41"/>
      <c r="AS185" s="41">
        <v>21.581999999999997</v>
      </c>
      <c r="AT185" s="41"/>
      <c r="AU185" s="41"/>
      <c r="AV185" s="41"/>
      <c r="AW185" s="40">
        <v>0.15154236900000001</v>
      </c>
      <c r="AX185" s="41">
        <f t="shared" si="7"/>
        <v>15.154236900000001</v>
      </c>
      <c r="AY185" s="41"/>
      <c r="AZ185" s="41"/>
      <c r="BA185" s="41"/>
      <c r="BB185" s="41"/>
      <c r="BC185" s="41"/>
      <c r="BD185" s="41"/>
      <c r="BE185" s="41"/>
      <c r="BF185" s="41">
        <v>0.10050000000000001</v>
      </c>
      <c r="BG185" s="41">
        <f t="shared" si="8"/>
        <v>-1.45</v>
      </c>
      <c r="BH185" s="41">
        <v>16.82</v>
      </c>
      <c r="BI185" s="41">
        <v>14.72111111111111</v>
      </c>
      <c r="BJ185" s="41">
        <v>0.1051</v>
      </c>
      <c r="BK185" s="41"/>
      <c r="BL185" s="41"/>
      <c r="BM185" s="41">
        <v>24.783333333333335</v>
      </c>
      <c r="BN185" s="41">
        <v>12.939999999999998</v>
      </c>
    </row>
    <row r="186" spans="2:66" x14ac:dyDescent="0.25">
      <c r="B186" s="41">
        <v>17.751333333333335</v>
      </c>
      <c r="C186" s="41">
        <v>22.582000000000001</v>
      </c>
      <c r="D186" s="41">
        <v>12.135999999999997</v>
      </c>
      <c r="E186" s="41"/>
      <c r="F186" s="41"/>
      <c r="G186" s="41"/>
      <c r="H186" s="41"/>
      <c r="I186" s="41">
        <v>-32.166666666666629</v>
      </c>
      <c r="J186" s="41"/>
      <c r="K186" s="41"/>
      <c r="L186" s="41"/>
      <c r="M186" s="41"/>
      <c r="N186" s="41">
        <v>14.150253333333335</v>
      </c>
      <c r="O186" s="41"/>
      <c r="P186" s="41"/>
      <c r="Q186" s="41"/>
      <c r="R186" s="41"/>
      <c r="S186" s="41"/>
      <c r="T186" s="41"/>
      <c r="U186" s="42"/>
      <c r="V186" s="41">
        <v>3</v>
      </c>
      <c r="W186" s="41">
        <v>25.983779999999999</v>
      </c>
      <c r="X186" s="41"/>
      <c r="Y186" s="41"/>
      <c r="Z186" s="41"/>
      <c r="AA186" s="41"/>
      <c r="AB186" s="41"/>
      <c r="AC186" s="41"/>
      <c r="AD186" s="41">
        <v>80.296666666666724</v>
      </c>
      <c r="AE186" s="41"/>
      <c r="AF186" s="41"/>
      <c r="AG186" s="41"/>
      <c r="AH186" s="41"/>
      <c r="AI186" s="41">
        <v>9.1733333333333338</v>
      </c>
      <c r="AJ186" s="41"/>
      <c r="AK186" s="41">
        <v>18.12</v>
      </c>
      <c r="AL186" s="41"/>
      <c r="AM186" s="41"/>
      <c r="AN186" s="41">
        <v>14.076666666666668</v>
      </c>
      <c r="AO186" s="41"/>
      <c r="AP186" s="41"/>
      <c r="AQ186" s="41"/>
      <c r="AR186" s="41"/>
      <c r="AS186" s="41">
        <v>21.605999999999998</v>
      </c>
      <c r="AT186" s="41"/>
      <c r="AU186" s="41"/>
      <c r="AV186" s="41"/>
      <c r="AW186" s="40">
        <v>0.15190521800000001</v>
      </c>
      <c r="AX186" s="41">
        <f t="shared" si="7"/>
        <v>15.190521800000001</v>
      </c>
      <c r="AY186" s="41"/>
      <c r="AZ186" s="41"/>
      <c r="BA186" s="41"/>
      <c r="BB186" s="41"/>
      <c r="BC186" s="41"/>
      <c r="BD186" s="41"/>
      <c r="BE186" s="41"/>
      <c r="BF186" s="41">
        <v>0.10050000000000001</v>
      </c>
      <c r="BG186" s="41">
        <f t="shared" si="8"/>
        <v>-1.45</v>
      </c>
      <c r="BH186" s="41">
        <v>16.90111111111111</v>
      </c>
      <c r="BI186" s="41">
        <v>14.756666666666666</v>
      </c>
      <c r="BJ186" s="41">
        <v>0.1051</v>
      </c>
      <c r="BK186" s="41"/>
      <c r="BL186" s="41"/>
      <c r="BM186" s="41">
        <v>24.840000000000003</v>
      </c>
      <c r="BN186" s="41">
        <v>12.946666666666667</v>
      </c>
    </row>
    <row r="187" spans="2:66" x14ac:dyDescent="0.25">
      <c r="B187" s="41">
        <v>17.742000000000001</v>
      </c>
      <c r="C187" s="41">
        <v>22.602000000000004</v>
      </c>
      <c r="D187" s="41">
        <v>12.133999999999997</v>
      </c>
      <c r="E187" s="41"/>
      <c r="F187" s="41"/>
      <c r="G187" s="41"/>
      <c r="H187" s="41"/>
      <c r="I187" s="41">
        <v>-32.243333333333354</v>
      </c>
      <c r="J187" s="41"/>
      <c r="K187" s="41"/>
      <c r="L187" s="41"/>
      <c r="M187" s="41"/>
      <c r="N187" s="41">
        <v>14.148626222222221</v>
      </c>
      <c r="O187" s="41"/>
      <c r="P187" s="41"/>
      <c r="Q187" s="41"/>
      <c r="R187" s="41"/>
      <c r="S187" s="41"/>
      <c r="T187" s="41"/>
      <c r="U187" s="42"/>
      <c r="V187" s="41">
        <v>3</v>
      </c>
      <c r="W187" s="41">
        <v>25.981900000000007</v>
      </c>
      <c r="X187" s="41"/>
      <c r="Y187" s="41"/>
      <c r="Z187" s="41"/>
      <c r="AA187" s="41"/>
      <c r="AB187" s="41"/>
      <c r="AC187" s="41"/>
      <c r="AD187" s="41">
        <v>80.466666666666683</v>
      </c>
      <c r="AE187" s="41"/>
      <c r="AF187" s="41"/>
      <c r="AG187" s="41"/>
      <c r="AH187" s="41"/>
      <c r="AI187" s="41">
        <v>9.2000000000000011</v>
      </c>
      <c r="AJ187" s="41"/>
      <c r="AK187" s="41">
        <v>18.126666666666665</v>
      </c>
      <c r="AL187" s="41"/>
      <c r="AM187" s="41"/>
      <c r="AN187" s="41">
        <v>14.072962962962965</v>
      </c>
      <c r="AO187" s="41"/>
      <c r="AP187" s="41"/>
      <c r="AQ187" s="41"/>
      <c r="AR187" s="41"/>
      <c r="AS187" s="41">
        <v>21.63</v>
      </c>
      <c r="AT187" s="41"/>
      <c r="AU187" s="41"/>
      <c r="AV187" s="41"/>
      <c r="AW187" s="40">
        <v>0.15227300399999999</v>
      </c>
      <c r="AX187" s="41">
        <f t="shared" si="7"/>
        <v>15.227300399999999</v>
      </c>
      <c r="AY187" s="41"/>
      <c r="AZ187" s="41"/>
      <c r="BA187" s="41"/>
      <c r="BB187" s="41"/>
      <c r="BC187" s="41"/>
      <c r="BD187" s="41"/>
      <c r="BE187" s="41"/>
      <c r="BF187" s="41">
        <v>0.10050000000000001</v>
      </c>
      <c r="BG187" s="41">
        <f t="shared" si="8"/>
        <v>-1.45</v>
      </c>
      <c r="BH187" s="41">
        <v>16.96</v>
      </c>
      <c r="BI187" s="41">
        <v>14.846666666666666</v>
      </c>
      <c r="BJ187" s="41">
        <v>0.1051</v>
      </c>
      <c r="BK187" s="41"/>
      <c r="BL187" s="41"/>
      <c r="BM187" s="41">
        <v>24.846666666666671</v>
      </c>
      <c r="BN187" s="41">
        <v>12.95</v>
      </c>
    </row>
    <row r="188" spans="2:66" x14ac:dyDescent="0.25">
      <c r="B188" s="41">
        <v>17.681333333333331</v>
      </c>
      <c r="C188" s="41">
        <v>22.619999999999997</v>
      </c>
      <c r="D188" s="41">
        <v>12.131999999999998</v>
      </c>
      <c r="E188" s="41"/>
      <c r="F188" s="41"/>
      <c r="G188" s="41"/>
      <c r="H188" s="41"/>
      <c r="I188" s="41">
        <v>-32.516666666666616</v>
      </c>
      <c r="J188" s="41"/>
      <c r="K188" s="41"/>
      <c r="L188" s="41"/>
      <c r="M188" s="41"/>
      <c r="N188" s="41">
        <v>14.127915111111111</v>
      </c>
      <c r="O188" s="41"/>
      <c r="P188" s="41"/>
      <c r="Q188" s="41"/>
      <c r="R188" s="41"/>
      <c r="S188" s="41"/>
      <c r="T188" s="41"/>
      <c r="U188" s="42"/>
      <c r="V188" s="41">
        <v>3</v>
      </c>
      <c r="W188" s="41">
        <v>25.971580000000007</v>
      </c>
      <c r="X188" s="41"/>
      <c r="Y188" s="41"/>
      <c r="Z188" s="41"/>
      <c r="AA188" s="41"/>
      <c r="AB188" s="41"/>
      <c r="AC188" s="41"/>
      <c r="AD188" s="41">
        <v>80.423333333333517</v>
      </c>
      <c r="AE188" s="41"/>
      <c r="AF188" s="41"/>
      <c r="AG188" s="41"/>
      <c r="AH188" s="41"/>
      <c r="AI188" s="41">
        <v>9.2166666666666668</v>
      </c>
      <c r="AJ188" s="41"/>
      <c r="AK188" s="41">
        <v>18.149999999999999</v>
      </c>
      <c r="AL188" s="41"/>
      <c r="AM188" s="41"/>
      <c r="AN188" s="41">
        <v>14.056666666666665</v>
      </c>
      <c r="AO188" s="41"/>
      <c r="AP188" s="41"/>
      <c r="AQ188" s="41"/>
      <c r="AR188" s="41"/>
      <c r="AS188" s="41">
        <v>21.63</v>
      </c>
      <c r="AT188" s="41"/>
      <c r="AU188" s="41"/>
      <c r="AV188" s="41"/>
      <c r="AW188" s="40">
        <v>0.152565849</v>
      </c>
      <c r="AX188" s="41">
        <f t="shared" si="7"/>
        <v>15.2565849</v>
      </c>
      <c r="AY188" s="41"/>
      <c r="AZ188" s="41"/>
      <c r="BA188" s="41"/>
      <c r="BB188" s="41"/>
      <c r="BC188" s="41"/>
      <c r="BD188" s="41"/>
      <c r="BE188" s="41"/>
      <c r="BF188" s="41">
        <v>0.10050000000000001</v>
      </c>
      <c r="BG188" s="41">
        <f t="shared" si="8"/>
        <v>-1.45</v>
      </c>
      <c r="BH188" s="41">
        <v>17.035555555555561</v>
      </c>
      <c r="BI188" s="41">
        <v>14.925555555555558</v>
      </c>
      <c r="BJ188" s="41">
        <v>0.105</v>
      </c>
      <c r="BK188" s="41"/>
      <c r="BL188" s="41"/>
      <c r="BM188" s="41">
        <v>24.843333333333337</v>
      </c>
      <c r="BN188" s="41">
        <v>12.95</v>
      </c>
    </row>
    <row r="189" spans="2:66" x14ac:dyDescent="0.25">
      <c r="B189" s="41">
        <v>17.585333333333335</v>
      </c>
      <c r="C189" s="41">
        <v>22.615999999999996</v>
      </c>
      <c r="D189" s="41">
        <v>12.129999999999999</v>
      </c>
      <c r="E189" s="41"/>
      <c r="F189" s="41"/>
      <c r="G189" s="41"/>
      <c r="H189" s="41"/>
      <c r="I189" s="41">
        <v>-32.669999999999973</v>
      </c>
      <c r="J189" s="41"/>
      <c r="K189" s="41"/>
      <c r="L189" s="41"/>
      <c r="M189" s="41"/>
      <c r="N189" s="41">
        <v>14.09479111111111</v>
      </c>
      <c r="O189" s="41"/>
      <c r="P189" s="41"/>
      <c r="Q189" s="41"/>
      <c r="R189" s="41"/>
      <c r="S189" s="41"/>
      <c r="T189" s="41"/>
      <c r="U189" s="42"/>
      <c r="V189" s="41">
        <v>3</v>
      </c>
      <c r="W189" s="41">
        <v>26.015319999999996</v>
      </c>
      <c r="X189" s="41"/>
      <c r="Y189" s="41"/>
      <c r="Z189" s="41"/>
      <c r="AA189" s="41"/>
      <c r="AB189" s="41"/>
      <c r="AC189" s="41"/>
      <c r="AD189" s="41">
        <v>80.489999999999995</v>
      </c>
      <c r="AE189" s="41"/>
      <c r="AF189" s="41"/>
      <c r="AG189" s="41"/>
      <c r="AH189" s="41"/>
      <c r="AI189" s="41">
        <v>9.206666666666667</v>
      </c>
      <c r="AJ189" s="41"/>
      <c r="AK189" s="41">
        <v>18.22</v>
      </c>
      <c r="AL189" s="41"/>
      <c r="AM189" s="41"/>
      <c r="AN189" s="41">
        <v>14.040740740740739</v>
      </c>
      <c r="AO189" s="41"/>
      <c r="AP189" s="41"/>
      <c r="AQ189" s="41"/>
      <c r="AR189" s="41"/>
      <c r="AS189" s="41">
        <v>21.63</v>
      </c>
      <c r="AT189" s="41"/>
      <c r="AU189" s="41"/>
      <c r="AV189" s="41"/>
      <c r="AW189" s="40">
        <v>0.15271431599999999</v>
      </c>
      <c r="AX189" s="41">
        <f t="shared" si="7"/>
        <v>15.2714316</v>
      </c>
      <c r="AY189" s="41"/>
      <c r="AZ189" s="41"/>
      <c r="BA189" s="41"/>
      <c r="BB189" s="41"/>
      <c r="BC189" s="41"/>
      <c r="BD189" s="41"/>
      <c r="BE189" s="41"/>
      <c r="BF189" s="41">
        <v>0.10050000000000001</v>
      </c>
      <c r="BG189" s="41">
        <f t="shared" si="8"/>
        <v>-1.45</v>
      </c>
      <c r="BH189" s="41">
        <v>17.042222222222225</v>
      </c>
      <c r="BI189" s="41">
        <v>14.862222222222224</v>
      </c>
      <c r="BJ189" s="41">
        <v>0.105</v>
      </c>
      <c r="BK189" s="41"/>
      <c r="BL189" s="41"/>
      <c r="BM189" s="41">
        <v>24.85</v>
      </c>
      <c r="BN189" s="41">
        <v>12.953333333333333</v>
      </c>
    </row>
    <row r="190" spans="2:66" x14ac:dyDescent="0.25">
      <c r="B190" s="41">
        <v>17.485333333333337</v>
      </c>
      <c r="C190" s="41">
        <v>22.611999999999998</v>
      </c>
      <c r="D190" s="41">
        <v>12.129999999999999</v>
      </c>
      <c r="E190" s="41"/>
      <c r="F190" s="41"/>
      <c r="G190" s="41"/>
      <c r="H190" s="41"/>
      <c r="I190" s="41">
        <v>-32.760000000000034</v>
      </c>
      <c r="J190" s="41"/>
      <c r="K190" s="41"/>
      <c r="L190" s="41"/>
      <c r="M190" s="41"/>
      <c r="N190" s="41">
        <v>14.057235555555556</v>
      </c>
      <c r="O190" s="41"/>
      <c r="P190" s="41"/>
      <c r="Q190" s="41"/>
      <c r="R190" s="41"/>
      <c r="S190" s="41"/>
      <c r="T190" s="41"/>
      <c r="U190" s="42"/>
      <c r="V190" s="41">
        <v>3</v>
      </c>
      <c r="W190" s="41">
        <v>25.987840000000002</v>
      </c>
      <c r="X190" s="41"/>
      <c r="Y190" s="41"/>
      <c r="Z190" s="41"/>
      <c r="AA190" s="41"/>
      <c r="AB190" s="41"/>
      <c r="AC190" s="41"/>
      <c r="AD190" s="41">
        <v>80.483333333333377</v>
      </c>
      <c r="AE190" s="41"/>
      <c r="AF190" s="41"/>
      <c r="AG190" s="41"/>
      <c r="AH190" s="41"/>
      <c r="AI190" s="41">
        <v>9.18</v>
      </c>
      <c r="AJ190" s="41"/>
      <c r="AK190" s="41">
        <v>18.203333333333337</v>
      </c>
      <c r="AL190" s="41"/>
      <c r="AM190" s="41"/>
      <c r="AN190" s="41">
        <v>14.024814814814812</v>
      </c>
      <c r="AO190" s="41"/>
      <c r="AP190" s="41"/>
      <c r="AQ190" s="41"/>
      <c r="AR190" s="41"/>
      <c r="AS190" s="41">
        <v>21.608000000000001</v>
      </c>
      <c r="AT190" s="41"/>
      <c r="AU190" s="41"/>
      <c r="AV190" s="41"/>
      <c r="AW190" s="40">
        <v>0.15270224399999999</v>
      </c>
      <c r="AX190" s="41">
        <f t="shared" si="7"/>
        <v>15.270224399999998</v>
      </c>
      <c r="AY190" s="41"/>
      <c r="AZ190" s="41"/>
      <c r="BA190" s="41"/>
      <c r="BB190" s="41"/>
      <c r="BC190" s="41"/>
      <c r="BD190" s="41"/>
      <c r="BE190" s="41"/>
      <c r="BF190" s="41">
        <v>0.10050000000000001</v>
      </c>
      <c r="BG190" s="41">
        <f t="shared" si="8"/>
        <v>-1.45</v>
      </c>
      <c r="BH190" s="41">
        <v>17.063333333333333</v>
      </c>
      <c r="BI190" s="41">
        <v>14.776666666666669</v>
      </c>
      <c r="BJ190" s="41">
        <v>0.1051</v>
      </c>
      <c r="BK190" s="41"/>
      <c r="BL190" s="41"/>
      <c r="BM190" s="41">
        <v>24.853333333333335</v>
      </c>
      <c r="BN190" s="41">
        <v>12.956666666666665</v>
      </c>
    </row>
    <row r="191" spans="2:66" x14ac:dyDescent="0.25">
      <c r="B191" s="41">
        <v>17.396000000000001</v>
      </c>
      <c r="C191" s="41">
        <v>22.586000000000002</v>
      </c>
      <c r="D191" s="41">
        <v>12.129999999999999</v>
      </c>
      <c r="E191" s="41"/>
      <c r="F191" s="41"/>
      <c r="G191" s="41"/>
      <c r="H191" s="41"/>
      <c r="I191" s="41">
        <v>-32.886666666666727</v>
      </c>
      <c r="J191" s="41"/>
      <c r="K191" s="41"/>
      <c r="L191" s="41"/>
      <c r="M191" s="41"/>
      <c r="N191" s="41">
        <v>14.025713333333334</v>
      </c>
      <c r="O191" s="41"/>
      <c r="P191" s="41"/>
      <c r="Q191" s="41"/>
      <c r="R191" s="41"/>
      <c r="S191" s="41"/>
      <c r="T191" s="41"/>
      <c r="U191" s="42"/>
      <c r="V191" s="41">
        <v>3</v>
      </c>
      <c r="W191" s="41">
        <v>25.950020000000002</v>
      </c>
      <c r="X191" s="41"/>
      <c r="Y191" s="41"/>
      <c r="Z191" s="41"/>
      <c r="AA191" s="41"/>
      <c r="AB191" s="41"/>
      <c r="AC191" s="41"/>
      <c r="AD191" s="41">
        <v>80.529999999999987</v>
      </c>
      <c r="AE191" s="41"/>
      <c r="AF191" s="41"/>
      <c r="AG191" s="41"/>
      <c r="AH191" s="41"/>
      <c r="AI191" s="41">
        <v>9.1600000000000019</v>
      </c>
      <c r="AJ191" s="41"/>
      <c r="AK191" s="41">
        <v>18.113333333333333</v>
      </c>
      <c r="AL191" s="41"/>
      <c r="AM191" s="41"/>
      <c r="AN191" s="41">
        <v>14.026296296296294</v>
      </c>
      <c r="AO191" s="41"/>
      <c r="AP191" s="41"/>
      <c r="AQ191" s="41"/>
      <c r="AR191" s="41"/>
      <c r="AS191" s="41">
        <v>21.586000000000002</v>
      </c>
      <c r="AT191" s="41"/>
      <c r="AU191" s="41"/>
      <c r="AV191" s="41"/>
      <c r="AW191" s="40">
        <v>0.15253312899999999</v>
      </c>
      <c r="AX191" s="41">
        <f t="shared" si="7"/>
        <v>15.253312899999999</v>
      </c>
      <c r="AY191" s="41"/>
      <c r="AZ191" s="41"/>
      <c r="BA191" s="41"/>
      <c r="BB191" s="41"/>
      <c r="BC191" s="41"/>
      <c r="BD191" s="41"/>
      <c r="BE191" s="41"/>
      <c r="BF191" s="41">
        <v>0.10050000000000001</v>
      </c>
      <c r="BG191" s="41">
        <f t="shared" si="8"/>
        <v>-1.45</v>
      </c>
      <c r="BH191" s="41">
        <v>17.002222222222223</v>
      </c>
      <c r="BI191" s="41">
        <v>14.735555555555555</v>
      </c>
      <c r="BJ191" s="41">
        <v>0.105</v>
      </c>
      <c r="BK191" s="41"/>
      <c r="BL191" s="41"/>
      <c r="BM191" s="41">
        <v>24.816666666666663</v>
      </c>
      <c r="BN191" s="41">
        <v>12.959999999999999</v>
      </c>
    </row>
    <row r="192" spans="2:66" x14ac:dyDescent="0.25">
      <c r="B192" s="41">
        <v>17.36866666666667</v>
      </c>
      <c r="C192" s="41">
        <v>22.561999999999998</v>
      </c>
      <c r="D192" s="41">
        <v>12.131999999999998</v>
      </c>
      <c r="E192" s="41"/>
      <c r="F192" s="41"/>
      <c r="G192" s="41"/>
      <c r="H192" s="41"/>
      <c r="I192" s="41">
        <v>-33.023333333333312</v>
      </c>
      <c r="J192" s="41"/>
      <c r="K192" s="41"/>
      <c r="L192" s="41"/>
      <c r="M192" s="41"/>
      <c r="N192" s="41">
        <v>14.002131555555557</v>
      </c>
      <c r="O192" s="41"/>
      <c r="P192" s="41"/>
      <c r="Q192" s="41"/>
      <c r="R192" s="41"/>
      <c r="S192" s="41"/>
      <c r="T192" s="41"/>
      <c r="U192" s="42"/>
      <c r="V192" s="41">
        <v>3</v>
      </c>
      <c r="W192" s="41">
        <v>26.0017</v>
      </c>
      <c r="X192" s="41"/>
      <c r="Y192" s="41"/>
      <c r="Z192" s="41"/>
      <c r="AA192" s="41"/>
      <c r="AB192" s="41"/>
      <c r="AC192" s="41"/>
      <c r="AD192" s="41">
        <v>80.396666666666761</v>
      </c>
      <c r="AE192" s="41"/>
      <c r="AF192" s="41"/>
      <c r="AG192" s="41"/>
      <c r="AH192" s="41"/>
      <c r="AI192" s="41">
        <v>9.1566666666666663</v>
      </c>
      <c r="AJ192" s="41"/>
      <c r="AK192" s="41">
        <v>18.003333333333334</v>
      </c>
      <c r="AL192" s="41"/>
      <c r="AM192" s="41"/>
      <c r="AN192" s="41">
        <v>14.032592592592593</v>
      </c>
      <c r="AO192" s="41"/>
      <c r="AP192" s="41"/>
      <c r="AQ192" s="41"/>
      <c r="AR192" s="41"/>
      <c r="AS192" s="41">
        <v>21.566000000000003</v>
      </c>
      <c r="AT192" s="41"/>
      <c r="AU192" s="41"/>
      <c r="AV192" s="41"/>
      <c r="AW192" s="40">
        <v>0.152245871</v>
      </c>
      <c r="AX192" s="41">
        <f t="shared" si="7"/>
        <v>15.224587100000001</v>
      </c>
      <c r="AY192" s="41"/>
      <c r="AZ192" s="41"/>
      <c r="BA192" s="41"/>
      <c r="BB192" s="41"/>
      <c r="BC192" s="41"/>
      <c r="BD192" s="41"/>
      <c r="BE192" s="41"/>
      <c r="BF192" s="41">
        <v>0.10050000000000001</v>
      </c>
      <c r="BG192" s="41">
        <f t="shared" si="8"/>
        <v>-1.45</v>
      </c>
      <c r="BH192" s="41">
        <v>16.93</v>
      </c>
      <c r="BI192" s="41">
        <v>14.728888888888889</v>
      </c>
      <c r="BJ192" s="41">
        <v>0.105</v>
      </c>
      <c r="BK192" s="41"/>
      <c r="BL192" s="41"/>
      <c r="BM192" s="41">
        <v>24.776666666666671</v>
      </c>
      <c r="BN192" s="41">
        <v>12.959999999999999</v>
      </c>
    </row>
    <row r="193" spans="2:66" x14ac:dyDescent="0.25">
      <c r="B193" s="41">
        <v>17.392666666666667</v>
      </c>
      <c r="C193" s="41">
        <v>22.535999999999998</v>
      </c>
      <c r="D193" s="41">
        <v>12.13</v>
      </c>
      <c r="E193" s="41"/>
      <c r="F193" s="41"/>
      <c r="G193" s="41"/>
      <c r="H193" s="41"/>
      <c r="I193" s="41">
        <v>-33.226666666666645</v>
      </c>
      <c r="J193" s="41"/>
      <c r="K193" s="41"/>
      <c r="L193" s="41"/>
      <c r="M193" s="41"/>
      <c r="N193" s="41">
        <v>13.987596000000002</v>
      </c>
      <c r="O193" s="41"/>
      <c r="P193" s="41"/>
      <c r="Q193" s="41"/>
      <c r="R193" s="41"/>
      <c r="S193" s="41"/>
      <c r="T193" s="41"/>
      <c r="U193" s="42"/>
      <c r="V193" s="41">
        <v>3</v>
      </c>
      <c r="W193" s="41">
        <v>25.937619999999999</v>
      </c>
      <c r="X193" s="41"/>
      <c r="Y193" s="41"/>
      <c r="Z193" s="41"/>
      <c r="AA193" s="41"/>
      <c r="AB193" s="41"/>
      <c r="AC193" s="41"/>
      <c r="AD193" s="41">
        <v>80.376666666666722</v>
      </c>
      <c r="AE193" s="41"/>
      <c r="AF193" s="41"/>
      <c r="AG193" s="41"/>
      <c r="AH193" s="41"/>
      <c r="AI193" s="41">
        <v>9.1633333333333322</v>
      </c>
      <c r="AJ193" s="41"/>
      <c r="AK193" s="41">
        <v>17.913333333333334</v>
      </c>
      <c r="AL193" s="41"/>
      <c r="AM193" s="41"/>
      <c r="AN193" s="41">
        <v>14.044444444444446</v>
      </c>
      <c r="AO193" s="41"/>
      <c r="AP193" s="41"/>
      <c r="AQ193" s="41"/>
      <c r="AR193" s="41"/>
      <c r="AS193" s="41">
        <v>21.546000000000003</v>
      </c>
      <c r="AT193" s="41"/>
      <c r="AU193" s="41"/>
      <c r="AV193" s="41"/>
      <c r="AW193" s="40">
        <v>0.15188965300000001</v>
      </c>
      <c r="AX193" s="41">
        <f t="shared" si="7"/>
        <v>15.188965300000001</v>
      </c>
      <c r="AY193" s="41"/>
      <c r="AZ193" s="41"/>
      <c r="BA193" s="41"/>
      <c r="BB193" s="41"/>
      <c r="BC193" s="41"/>
      <c r="BD193" s="41"/>
      <c r="BE193" s="41"/>
      <c r="BF193" s="41">
        <v>0.10050000000000001</v>
      </c>
      <c r="BG193" s="41">
        <f t="shared" si="8"/>
        <v>-1.45</v>
      </c>
      <c r="BH193" s="41">
        <v>16.836666666666666</v>
      </c>
      <c r="BI193" s="41">
        <v>14.697777777777777</v>
      </c>
      <c r="BJ193" s="41">
        <v>0.105</v>
      </c>
      <c r="BK193" s="41"/>
      <c r="BL193" s="41"/>
      <c r="BM193" s="41">
        <v>24.743333333333332</v>
      </c>
      <c r="BN193" s="41">
        <v>12.963333333333335</v>
      </c>
    </row>
    <row r="194" spans="2:66" x14ac:dyDescent="0.25">
      <c r="B194" s="41">
        <v>17.427333333333333</v>
      </c>
      <c r="C194" s="41">
        <v>22.513999999999999</v>
      </c>
      <c r="D194" s="41">
        <v>12.127999999999998</v>
      </c>
      <c r="E194" s="41"/>
      <c r="F194" s="41"/>
      <c r="G194" s="41"/>
      <c r="H194" s="41"/>
      <c r="I194" s="41">
        <v>-33.406666666666673</v>
      </c>
      <c r="J194" s="41"/>
      <c r="K194" s="41"/>
      <c r="L194" s="41"/>
      <c r="M194" s="41"/>
      <c r="N194" s="41">
        <v>13.978885333333334</v>
      </c>
      <c r="O194" s="41"/>
      <c r="P194" s="41"/>
      <c r="Q194" s="41"/>
      <c r="R194" s="41"/>
      <c r="S194" s="41"/>
      <c r="T194" s="41"/>
      <c r="U194" s="42"/>
      <c r="V194" s="41">
        <v>3</v>
      </c>
      <c r="W194" s="41">
        <v>25.896039999999999</v>
      </c>
      <c r="X194" s="41"/>
      <c r="Y194" s="41"/>
      <c r="Z194" s="41"/>
      <c r="AA194" s="41"/>
      <c r="AB194" s="41"/>
      <c r="AC194" s="41"/>
      <c r="AD194" s="41">
        <v>80.356666666666769</v>
      </c>
      <c r="AE194" s="41"/>
      <c r="AF194" s="41"/>
      <c r="AG194" s="41"/>
      <c r="AH194" s="41"/>
      <c r="AI194" s="41">
        <v>9.1866666666666674</v>
      </c>
      <c r="AJ194" s="41"/>
      <c r="AK194" s="41">
        <v>17.86</v>
      </c>
      <c r="AL194" s="41"/>
      <c r="AM194" s="41"/>
      <c r="AN194" s="41">
        <v>14.04296296296296</v>
      </c>
      <c r="AO194" s="41"/>
      <c r="AP194" s="41"/>
      <c r="AQ194" s="41"/>
      <c r="AR194" s="41"/>
      <c r="AS194" s="41">
        <v>21.526</v>
      </c>
      <c r="AT194" s="41"/>
      <c r="AU194" s="41"/>
      <c r="AV194" s="41"/>
      <c r="AW194" s="40">
        <v>0.15153962700000001</v>
      </c>
      <c r="AX194" s="41">
        <f t="shared" si="7"/>
        <v>15.153962700000001</v>
      </c>
      <c r="AY194" s="41"/>
      <c r="AZ194" s="41"/>
      <c r="BA194" s="41"/>
      <c r="BB194" s="41"/>
      <c r="BC194" s="41"/>
      <c r="BD194" s="41"/>
      <c r="BE194" s="41"/>
      <c r="BF194" s="41">
        <v>0.10050000000000001</v>
      </c>
      <c r="BG194" s="41">
        <f t="shared" si="8"/>
        <v>-1.45</v>
      </c>
      <c r="BH194" s="41">
        <v>16.788888888888888</v>
      </c>
      <c r="BI194" s="41">
        <v>14.653333333333332</v>
      </c>
      <c r="BJ194" s="41">
        <v>0.105</v>
      </c>
      <c r="BK194" s="41"/>
      <c r="BL194" s="41"/>
      <c r="BM194" s="41">
        <v>24.746666666666663</v>
      </c>
      <c r="BN194" s="41">
        <v>12.963333333333331</v>
      </c>
    </row>
    <row r="195" spans="2:66" x14ac:dyDescent="0.25">
      <c r="B195" s="41">
        <v>17.443999999999999</v>
      </c>
      <c r="C195" s="41">
        <v>22.488</v>
      </c>
      <c r="D195" s="41">
        <v>12.125999999999999</v>
      </c>
      <c r="E195" s="41"/>
      <c r="F195" s="41"/>
      <c r="G195" s="41"/>
      <c r="H195" s="41"/>
      <c r="I195" s="41">
        <v>-33.603333333333381</v>
      </c>
      <c r="J195" s="41"/>
      <c r="K195" s="41"/>
      <c r="L195" s="41"/>
      <c r="M195" s="41"/>
      <c r="N195" s="41">
        <v>13.975274222222225</v>
      </c>
      <c r="O195" s="41"/>
      <c r="P195" s="41"/>
      <c r="Q195" s="41"/>
      <c r="R195" s="41"/>
      <c r="S195" s="41"/>
      <c r="T195" s="41"/>
      <c r="U195" s="42"/>
      <c r="V195" s="41">
        <v>3</v>
      </c>
      <c r="W195" s="41">
        <v>25.869939999999996</v>
      </c>
      <c r="X195" s="41"/>
      <c r="Y195" s="41"/>
      <c r="Z195" s="41"/>
      <c r="AA195" s="41"/>
      <c r="AB195" s="41"/>
      <c r="AC195" s="41"/>
      <c r="AD195" s="41">
        <v>80.366666666666745</v>
      </c>
      <c r="AE195" s="41"/>
      <c r="AF195" s="41"/>
      <c r="AG195" s="41"/>
      <c r="AH195" s="41"/>
      <c r="AI195" s="41">
        <v>9.1833333333333318</v>
      </c>
      <c r="AJ195" s="41"/>
      <c r="AK195" s="41">
        <v>17.806666666666668</v>
      </c>
      <c r="AL195" s="41"/>
      <c r="AM195" s="41"/>
      <c r="AN195" s="41">
        <v>14.042222222222222</v>
      </c>
      <c r="AO195" s="41"/>
      <c r="AP195" s="41"/>
      <c r="AQ195" s="41"/>
      <c r="AR195" s="41"/>
      <c r="AS195" s="41">
        <v>21.527999999999999</v>
      </c>
      <c r="AT195" s="41"/>
      <c r="AU195" s="41"/>
      <c r="AV195" s="41"/>
      <c r="AW195" s="40">
        <v>0.151248667</v>
      </c>
      <c r="AX195" s="41">
        <f t="shared" si="7"/>
        <v>15.1248667</v>
      </c>
      <c r="AY195" s="41"/>
      <c r="AZ195" s="41"/>
      <c r="BA195" s="41"/>
      <c r="BB195" s="41"/>
      <c r="BC195" s="41"/>
      <c r="BD195" s="41"/>
      <c r="BE195" s="41"/>
      <c r="BF195" s="41">
        <v>0.10050000000000001</v>
      </c>
      <c r="BG195" s="41">
        <f t="shared" si="8"/>
        <v>-1.45</v>
      </c>
      <c r="BH195" s="41">
        <v>16.768888888888888</v>
      </c>
      <c r="BI195" s="41">
        <v>14.62</v>
      </c>
      <c r="BJ195" s="41">
        <v>0.105</v>
      </c>
      <c r="BK195" s="41"/>
      <c r="BL195" s="41"/>
      <c r="BM195" s="41">
        <v>24.746666666666663</v>
      </c>
      <c r="BN195" s="41">
        <v>12.963333333333331</v>
      </c>
    </row>
    <row r="196" spans="2:66" x14ac:dyDescent="0.25">
      <c r="B196" s="41">
        <v>17.465999999999998</v>
      </c>
      <c r="C196" s="41">
        <v>22.486000000000001</v>
      </c>
      <c r="D196" s="41">
        <v>12.123999999999999</v>
      </c>
      <c r="E196" s="41"/>
      <c r="F196" s="41"/>
      <c r="G196" s="41"/>
      <c r="H196" s="41"/>
      <c r="I196" s="41">
        <v>-33.816666666666691</v>
      </c>
      <c r="J196" s="41"/>
      <c r="K196" s="41"/>
      <c r="L196" s="41"/>
      <c r="M196" s="41"/>
      <c r="N196" s="41">
        <v>13.975818666666667</v>
      </c>
      <c r="O196" s="41"/>
      <c r="P196" s="41"/>
      <c r="Q196" s="41"/>
      <c r="R196" s="41"/>
      <c r="S196" s="41"/>
      <c r="T196" s="41"/>
      <c r="U196" s="42"/>
      <c r="V196" s="41">
        <v>3</v>
      </c>
      <c r="W196" s="41">
        <v>25.897100000000002</v>
      </c>
      <c r="X196" s="41"/>
      <c r="Y196" s="41"/>
      <c r="Z196" s="41"/>
      <c r="AA196" s="41"/>
      <c r="AB196" s="41"/>
      <c r="AC196" s="41"/>
      <c r="AD196" s="41">
        <v>80.280000000000129</v>
      </c>
      <c r="AE196" s="41"/>
      <c r="AF196" s="41"/>
      <c r="AG196" s="41"/>
      <c r="AH196" s="41"/>
      <c r="AI196" s="41">
        <v>9.1666666666666661</v>
      </c>
      <c r="AJ196" s="41"/>
      <c r="AK196" s="41">
        <v>17.813333333333333</v>
      </c>
      <c r="AL196" s="41"/>
      <c r="AM196" s="41"/>
      <c r="AN196" s="41">
        <v>14.04037037037037</v>
      </c>
      <c r="AO196" s="41"/>
      <c r="AP196" s="41"/>
      <c r="AQ196" s="41"/>
      <c r="AR196" s="41"/>
      <c r="AS196" s="41">
        <v>21.529999999999998</v>
      </c>
      <c r="AT196" s="41"/>
      <c r="AU196" s="41"/>
      <c r="AV196" s="41"/>
      <c r="AW196" s="40">
        <v>0.15106234199999999</v>
      </c>
      <c r="AX196" s="41">
        <f t="shared" ref="AX196:AX240" si="11">100*AW196</f>
        <v>15.106234199999999</v>
      </c>
      <c r="AY196" s="41"/>
      <c r="AZ196" s="41"/>
      <c r="BA196" s="41"/>
      <c r="BB196" s="41"/>
      <c r="BC196" s="41"/>
      <c r="BD196" s="41"/>
      <c r="BE196" s="41"/>
      <c r="BF196" s="41"/>
      <c r="BG196" s="41"/>
      <c r="BH196" s="41">
        <v>16.767777777777777</v>
      </c>
      <c r="BI196" s="41">
        <v>14.597777777777779</v>
      </c>
      <c r="BJ196" s="41">
        <v>0.105</v>
      </c>
      <c r="BK196" s="41"/>
      <c r="BL196" s="41"/>
      <c r="BM196" s="41">
        <v>24.74</v>
      </c>
      <c r="BN196" s="41">
        <v>12.959999999999999</v>
      </c>
    </row>
    <row r="197" spans="2:66" x14ac:dyDescent="0.25">
      <c r="B197" s="41">
        <v>17.504666666666665</v>
      </c>
      <c r="C197" s="41">
        <v>22.483999999999998</v>
      </c>
      <c r="D197" s="41">
        <v>12.122</v>
      </c>
      <c r="E197" s="41"/>
      <c r="F197" s="41"/>
      <c r="G197" s="41"/>
      <c r="H197" s="41"/>
      <c r="I197" s="41">
        <v>-33.926666666666705</v>
      </c>
      <c r="J197" s="41"/>
      <c r="K197" s="41"/>
      <c r="L197" s="41"/>
      <c r="M197" s="41"/>
      <c r="N197" s="41">
        <v>13.984176888888889</v>
      </c>
      <c r="O197" s="41"/>
      <c r="P197" s="41"/>
      <c r="Q197" s="41"/>
      <c r="R197" s="41"/>
      <c r="S197" s="41"/>
      <c r="T197" s="41"/>
      <c r="U197" s="42"/>
      <c r="V197" s="41">
        <v>3</v>
      </c>
      <c r="W197" s="41">
        <v>25.846819999999997</v>
      </c>
      <c r="X197" s="41"/>
      <c r="Y197" s="41"/>
      <c r="Z197" s="41"/>
      <c r="AA197" s="41"/>
      <c r="AB197" s="41"/>
      <c r="AC197" s="41"/>
      <c r="AD197" s="41">
        <v>80.226666666666716</v>
      </c>
      <c r="AE197" s="41"/>
      <c r="AF197" s="41"/>
      <c r="AG197" s="41"/>
      <c r="AH197" s="41"/>
      <c r="AI197" s="41">
        <v>9.086666666666666</v>
      </c>
      <c r="AJ197" s="41"/>
      <c r="AK197" s="41">
        <v>17.86</v>
      </c>
      <c r="AL197" s="41"/>
      <c r="AM197" s="41"/>
      <c r="AN197" s="41">
        <v>14.051481481481481</v>
      </c>
      <c r="AO197" s="41"/>
      <c r="AP197" s="41"/>
      <c r="AQ197" s="41"/>
      <c r="AR197" s="41"/>
      <c r="AS197" s="41">
        <v>21.532</v>
      </c>
      <c r="AT197" s="41"/>
      <c r="AU197" s="41"/>
      <c r="AV197" s="41"/>
      <c r="AW197" s="40">
        <v>0.150995084</v>
      </c>
      <c r="AX197" s="41">
        <f t="shared" si="11"/>
        <v>15.099508399999999</v>
      </c>
      <c r="AY197" s="41"/>
      <c r="AZ197" s="41"/>
      <c r="BA197" s="41"/>
      <c r="BB197" s="41"/>
      <c r="BC197" s="41"/>
      <c r="BD197" s="41"/>
      <c r="BE197" s="41"/>
      <c r="BF197" s="41"/>
      <c r="BG197" s="41"/>
      <c r="BH197" s="41">
        <v>16.776666666666664</v>
      </c>
      <c r="BI197" s="41">
        <v>14.593333333333334</v>
      </c>
      <c r="BJ197" s="41">
        <v>0.105</v>
      </c>
      <c r="BK197" s="41"/>
      <c r="BL197" s="41"/>
      <c r="BM197" s="41">
        <v>24.743333333333332</v>
      </c>
      <c r="BN197" s="41">
        <v>12.959999999999999</v>
      </c>
    </row>
    <row r="198" spans="2:66" x14ac:dyDescent="0.25">
      <c r="B198" s="41">
        <v>17.547999999999998</v>
      </c>
      <c r="C198" s="41">
        <v>22.483999999999998</v>
      </c>
      <c r="D198" s="41">
        <v>12.123999999999999</v>
      </c>
      <c r="E198" s="41"/>
      <c r="F198" s="41"/>
      <c r="G198" s="41"/>
      <c r="H198" s="41"/>
      <c r="I198" s="41">
        <v>-33.933333333333323</v>
      </c>
      <c r="J198" s="41"/>
      <c r="K198" s="41"/>
      <c r="L198" s="41"/>
      <c r="M198" s="41"/>
      <c r="N198" s="41">
        <v>14.002706666666667</v>
      </c>
      <c r="O198" s="41"/>
      <c r="P198" s="41"/>
      <c r="Q198" s="41"/>
      <c r="R198" s="41"/>
      <c r="S198" s="41"/>
      <c r="T198" s="41"/>
      <c r="U198" s="42"/>
      <c r="V198" s="41">
        <v>3</v>
      </c>
      <c r="W198" s="41">
        <v>25.86196</v>
      </c>
      <c r="X198" s="41"/>
      <c r="Y198" s="41"/>
      <c r="Z198" s="41"/>
      <c r="AA198" s="41"/>
      <c r="AB198" s="41"/>
      <c r="AC198" s="41"/>
      <c r="AD198" s="41">
        <v>80.173333333333389</v>
      </c>
      <c r="AE198" s="41"/>
      <c r="AF198" s="41"/>
      <c r="AG198" s="41"/>
      <c r="AH198" s="41"/>
      <c r="AI198" s="41">
        <v>9.0933333333333319</v>
      </c>
      <c r="AJ198" s="41"/>
      <c r="AK198" s="41">
        <v>17.886666666666663</v>
      </c>
      <c r="AL198" s="41"/>
      <c r="AM198" s="41"/>
      <c r="AN198" s="41">
        <v>14.076666666666668</v>
      </c>
      <c r="AO198" s="41"/>
      <c r="AP198" s="41"/>
      <c r="AQ198" s="41"/>
      <c r="AR198" s="41"/>
      <c r="AS198" s="41">
        <v>21.533999999999999</v>
      </c>
      <c r="AT198" s="41"/>
      <c r="AU198" s="41"/>
      <c r="AV198" s="41"/>
      <c r="AW198" s="40">
        <v>0.15105681800000001</v>
      </c>
      <c r="AX198" s="41">
        <f t="shared" si="11"/>
        <v>15.105681800000001</v>
      </c>
      <c r="AY198" s="41"/>
      <c r="AZ198" s="41"/>
      <c r="BA198" s="41"/>
      <c r="BB198" s="41"/>
      <c r="BC198" s="41"/>
      <c r="BD198" s="41"/>
      <c r="BE198" s="41"/>
      <c r="BF198" s="41"/>
      <c r="BG198" s="41"/>
      <c r="BH198" s="41">
        <v>16.782222222222224</v>
      </c>
      <c r="BI198" s="41">
        <v>14.587777777777777</v>
      </c>
      <c r="BJ198" s="41">
        <v>0.105</v>
      </c>
      <c r="BK198" s="41"/>
      <c r="BL198" s="41"/>
      <c r="BM198" s="41">
        <v>24.743333333333332</v>
      </c>
      <c r="BN198" s="41">
        <v>12.959999999999999</v>
      </c>
    </row>
    <row r="199" spans="2:66" x14ac:dyDescent="0.25">
      <c r="B199" s="41">
        <v>17.599333333333334</v>
      </c>
      <c r="C199" s="41">
        <v>22.48</v>
      </c>
      <c r="D199" s="41">
        <v>12.125999999999999</v>
      </c>
      <c r="E199" s="41"/>
      <c r="F199" s="41"/>
      <c r="G199" s="41"/>
      <c r="H199" s="41"/>
      <c r="I199" s="41">
        <v>-33.84999999999998</v>
      </c>
      <c r="J199" s="41"/>
      <c r="K199" s="41"/>
      <c r="L199" s="41"/>
      <c r="M199" s="41"/>
      <c r="N199" s="41">
        <v>14.032352888888887</v>
      </c>
      <c r="O199" s="41"/>
      <c r="P199" s="41"/>
      <c r="Q199" s="41"/>
      <c r="R199" s="41"/>
      <c r="S199" s="41"/>
      <c r="T199" s="41"/>
      <c r="U199" s="42"/>
      <c r="V199" s="41">
        <v>3</v>
      </c>
      <c r="W199" s="41">
        <v>25.862459999999999</v>
      </c>
      <c r="X199" s="41"/>
      <c r="Y199" s="41"/>
      <c r="Z199" s="41"/>
      <c r="AA199" s="41"/>
      <c r="AB199" s="41"/>
      <c r="AC199" s="41"/>
      <c r="AD199" s="41">
        <v>80.136666666666656</v>
      </c>
      <c r="AE199" s="41"/>
      <c r="AF199" s="41"/>
      <c r="AG199" s="41"/>
      <c r="AH199" s="41"/>
      <c r="AI199" s="41">
        <v>9.11</v>
      </c>
      <c r="AJ199" s="41"/>
      <c r="AK199" s="41">
        <v>17.896666666666665</v>
      </c>
      <c r="AL199" s="41"/>
      <c r="AM199" s="41"/>
      <c r="AN199" s="41">
        <v>14.123333333333331</v>
      </c>
      <c r="AO199" s="41"/>
      <c r="AP199" s="41"/>
      <c r="AQ199" s="41"/>
      <c r="AR199" s="41"/>
      <c r="AS199" s="41">
        <v>21.536000000000001</v>
      </c>
      <c r="AT199" s="41"/>
      <c r="AU199" s="41"/>
      <c r="AV199" s="41"/>
      <c r="AW199" s="40">
        <v>0.15122786699999999</v>
      </c>
      <c r="AX199" s="41">
        <f t="shared" si="11"/>
        <v>15.122786699999999</v>
      </c>
      <c r="AY199" s="41"/>
      <c r="AZ199" s="41"/>
      <c r="BA199" s="41"/>
      <c r="BB199" s="41"/>
      <c r="BC199" s="41"/>
      <c r="BD199" s="41"/>
      <c r="BE199" s="41"/>
      <c r="BF199" s="41"/>
      <c r="BG199" s="41"/>
      <c r="BH199" s="41">
        <v>16.791111111111114</v>
      </c>
      <c r="BI199" s="41">
        <v>14.601111111111113</v>
      </c>
      <c r="BJ199" s="41">
        <v>0.105</v>
      </c>
      <c r="BK199" s="41"/>
      <c r="BL199" s="41"/>
      <c r="BM199" s="41">
        <v>24.746666666666663</v>
      </c>
      <c r="BN199" s="41">
        <v>12.963333333333335</v>
      </c>
    </row>
    <row r="200" spans="2:66" x14ac:dyDescent="0.25">
      <c r="B200" s="41">
        <v>17.633333333333333</v>
      </c>
      <c r="C200" s="41">
        <v>22.481999999999999</v>
      </c>
      <c r="D200" s="41">
        <v>12.127999999999998</v>
      </c>
      <c r="E200" s="41"/>
      <c r="F200" s="41"/>
      <c r="G200" s="41"/>
      <c r="H200" s="41"/>
      <c r="I200" s="41">
        <v>-33.833333333333293</v>
      </c>
      <c r="J200" s="41"/>
      <c r="K200" s="41"/>
      <c r="L200" s="41"/>
      <c r="M200" s="41"/>
      <c r="N200" s="41">
        <v>14.069756888888888</v>
      </c>
      <c r="O200" s="41"/>
      <c r="P200" s="41"/>
      <c r="Q200" s="41"/>
      <c r="R200" s="41"/>
      <c r="S200" s="41"/>
      <c r="T200" s="41"/>
      <c r="U200" s="42"/>
      <c r="V200" s="41">
        <v>3</v>
      </c>
      <c r="W200" s="41">
        <v>25.878379999999996</v>
      </c>
      <c r="X200" s="41"/>
      <c r="Y200" s="41"/>
      <c r="Z200" s="41"/>
      <c r="AA200" s="41"/>
      <c r="AB200" s="41"/>
      <c r="AC200" s="41"/>
      <c r="AD200" s="41">
        <v>80.086666666666687</v>
      </c>
      <c r="AE200" s="41"/>
      <c r="AF200" s="41"/>
      <c r="AG200" s="41"/>
      <c r="AH200" s="41"/>
      <c r="AI200" s="41">
        <v>9.1666666666666679</v>
      </c>
      <c r="AJ200" s="41"/>
      <c r="AK200" s="41">
        <v>17.889999999999997</v>
      </c>
      <c r="AL200" s="41"/>
      <c r="AM200" s="41"/>
      <c r="AN200" s="41">
        <v>14.174444444444445</v>
      </c>
      <c r="AO200" s="41"/>
      <c r="AP200" s="41"/>
      <c r="AQ200" s="41"/>
      <c r="AR200" s="41"/>
      <c r="AS200" s="41"/>
      <c r="AT200" s="41"/>
      <c r="AU200" s="41"/>
      <c r="AV200" s="41"/>
      <c r="AW200" s="40">
        <v>0.15148926200000001</v>
      </c>
      <c r="AX200" s="41">
        <f t="shared" si="11"/>
        <v>15.148926200000002</v>
      </c>
      <c r="AY200" s="41"/>
      <c r="AZ200" s="41"/>
      <c r="BA200" s="41"/>
      <c r="BB200" s="41"/>
      <c r="BC200" s="41"/>
      <c r="BD200" s="41"/>
      <c r="BE200" s="41"/>
      <c r="BF200" s="41"/>
      <c r="BG200" s="41"/>
      <c r="BH200" s="41">
        <v>16.791111111111114</v>
      </c>
      <c r="BI200" s="41">
        <v>14.595555555555558</v>
      </c>
      <c r="BJ200" s="41">
        <v>0.10489999999999999</v>
      </c>
      <c r="BK200" s="41"/>
      <c r="BL200" s="41"/>
      <c r="BM200" s="41">
        <v>24.743333333333332</v>
      </c>
      <c r="BN200" s="41">
        <v>12.963333333333331</v>
      </c>
    </row>
    <row r="201" spans="2:66" x14ac:dyDescent="0.25">
      <c r="B201" s="41">
        <v>17.664666666666669</v>
      </c>
      <c r="C201" s="41">
        <v>22.506</v>
      </c>
      <c r="D201" s="41">
        <v>12.129999999999999</v>
      </c>
      <c r="E201" s="41"/>
      <c r="F201" s="41"/>
      <c r="G201" s="41"/>
      <c r="H201" s="41"/>
      <c r="I201" s="41">
        <v>-33.8733333333332</v>
      </c>
      <c r="J201" s="41"/>
      <c r="K201" s="41"/>
      <c r="L201" s="41"/>
      <c r="M201" s="41"/>
      <c r="N201" s="41">
        <v>14.109633777777777</v>
      </c>
      <c r="O201" s="41"/>
      <c r="P201" s="41"/>
      <c r="Q201" s="41"/>
      <c r="R201" s="41"/>
      <c r="S201" s="41"/>
      <c r="T201" s="41"/>
      <c r="U201" s="42"/>
      <c r="V201" s="41">
        <v>3</v>
      </c>
      <c r="W201" s="41">
        <v>25.906379999999995</v>
      </c>
      <c r="X201" s="41"/>
      <c r="Y201" s="41"/>
      <c r="Z201" s="41"/>
      <c r="AA201" s="41"/>
      <c r="AB201" s="41"/>
      <c r="AC201" s="41"/>
      <c r="AD201" s="41">
        <v>80.053333333333399</v>
      </c>
      <c r="AE201" s="41"/>
      <c r="AF201" s="41"/>
      <c r="AG201" s="41"/>
      <c r="AH201" s="41"/>
      <c r="AI201" s="41">
        <v>9.1466666666666647</v>
      </c>
      <c r="AJ201" s="41"/>
      <c r="AK201" s="41">
        <v>18.016666666666666</v>
      </c>
      <c r="AL201" s="41"/>
      <c r="AM201" s="41"/>
      <c r="AN201" s="41">
        <v>14.218518518518518</v>
      </c>
      <c r="AO201" s="41"/>
      <c r="AP201" s="41"/>
      <c r="AQ201" s="41"/>
      <c r="AR201" s="41"/>
      <c r="AS201" s="41"/>
      <c r="AT201" s="41"/>
      <c r="AU201" s="41"/>
      <c r="AV201" s="41"/>
      <c r="AW201" s="40">
        <v>0.15180449800000001</v>
      </c>
      <c r="AX201" s="41">
        <f t="shared" si="11"/>
        <v>15.180449800000002</v>
      </c>
      <c r="AY201" s="41"/>
      <c r="AZ201" s="41"/>
      <c r="BA201" s="41"/>
      <c r="BB201" s="41"/>
      <c r="BC201" s="41"/>
      <c r="BD201" s="41"/>
      <c r="BE201" s="41"/>
      <c r="BF201" s="41"/>
      <c r="BG201" s="41"/>
      <c r="BH201" s="41">
        <v>16.821111111111112</v>
      </c>
      <c r="BI201" s="41">
        <v>14.625555555555557</v>
      </c>
      <c r="BJ201" s="41">
        <v>0.105</v>
      </c>
      <c r="BK201" s="41"/>
      <c r="BL201" s="41"/>
      <c r="BM201" s="41">
        <v>24.783333333333335</v>
      </c>
      <c r="BN201" s="41">
        <v>12.963333333333331</v>
      </c>
    </row>
    <row r="202" spans="2:66" x14ac:dyDescent="0.25">
      <c r="B202" s="41">
        <v>17.667333333333332</v>
      </c>
      <c r="C202" s="41">
        <v>22.532</v>
      </c>
      <c r="D202" s="41">
        <v>12.129999999999999</v>
      </c>
      <c r="E202" s="41"/>
      <c r="F202" s="41"/>
      <c r="G202" s="41"/>
      <c r="H202" s="41"/>
      <c r="I202" s="41">
        <v>-33.946666666666658</v>
      </c>
      <c r="J202" s="41"/>
      <c r="K202" s="41"/>
      <c r="L202" s="41"/>
      <c r="M202" s="41"/>
      <c r="N202" s="41">
        <v>14.144079555555555</v>
      </c>
      <c r="O202" s="41"/>
      <c r="P202" s="41"/>
      <c r="Q202" s="41"/>
      <c r="R202" s="41"/>
      <c r="S202" s="41"/>
      <c r="T202" s="41"/>
      <c r="U202" s="42"/>
      <c r="V202" s="41">
        <v>3</v>
      </c>
      <c r="W202" s="41">
        <v>25.958559999999999</v>
      </c>
      <c r="X202" s="41"/>
      <c r="Y202" s="41"/>
      <c r="Z202" s="41"/>
      <c r="AA202" s="41"/>
      <c r="AB202" s="41"/>
      <c r="AC202" s="41"/>
      <c r="AD202" s="41">
        <v>80.006666666666689</v>
      </c>
      <c r="AE202" s="41"/>
      <c r="AF202" s="41"/>
      <c r="AG202" s="41"/>
      <c r="AH202" s="41"/>
      <c r="AI202" s="41">
        <v>9.1366666666666667</v>
      </c>
      <c r="AJ202" s="41"/>
      <c r="AK202" s="41">
        <v>18.130000000000003</v>
      </c>
      <c r="AL202" s="41"/>
      <c r="AM202" s="41"/>
      <c r="AN202" s="41">
        <v>14.238888888888891</v>
      </c>
      <c r="AO202" s="41"/>
      <c r="AP202" s="41"/>
      <c r="AQ202" s="41"/>
      <c r="AR202" s="41"/>
      <c r="AS202" s="41"/>
      <c r="AT202" s="41"/>
      <c r="AU202" s="41"/>
      <c r="AV202" s="41"/>
      <c r="AW202" s="40">
        <v>0.152136462</v>
      </c>
      <c r="AX202" s="41">
        <f t="shared" si="11"/>
        <v>15.213646199999999</v>
      </c>
      <c r="AY202" s="41"/>
      <c r="AZ202" s="41"/>
      <c r="BA202" s="41"/>
      <c r="BB202" s="41"/>
      <c r="BC202" s="41"/>
      <c r="BD202" s="41"/>
      <c r="BE202" s="41"/>
      <c r="BF202" s="41"/>
      <c r="BG202" s="41"/>
      <c r="BH202" s="41">
        <v>16.866666666666667</v>
      </c>
      <c r="BI202" s="41">
        <v>14.662222222222224</v>
      </c>
      <c r="BJ202" s="41">
        <v>0.105</v>
      </c>
      <c r="BK202" s="41"/>
      <c r="BL202" s="41"/>
      <c r="BM202" s="41">
        <v>24.819999999999997</v>
      </c>
      <c r="BN202" s="41">
        <v>12.959999999999999</v>
      </c>
    </row>
    <row r="203" spans="2:66" x14ac:dyDescent="0.25">
      <c r="B203" s="41">
        <v>17.667333333333332</v>
      </c>
      <c r="C203" s="41">
        <v>22.556000000000001</v>
      </c>
      <c r="D203" s="41">
        <v>12.129999999999999</v>
      </c>
      <c r="E203" s="41"/>
      <c r="F203" s="41"/>
      <c r="G203" s="41"/>
      <c r="H203" s="41"/>
      <c r="I203" s="41">
        <v>-34.006666666666604</v>
      </c>
      <c r="J203" s="41"/>
      <c r="K203" s="41"/>
      <c r="L203" s="41"/>
      <c r="M203" s="41"/>
      <c r="N203" s="41">
        <v>14.166748444444444</v>
      </c>
      <c r="O203" s="41"/>
      <c r="P203" s="41"/>
      <c r="Q203" s="41"/>
      <c r="R203" s="41"/>
      <c r="S203" s="41"/>
      <c r="T203" s="41"/>
      <c r="U203" s="42"/>
      <c r="V203" s="41">
        <v>3</v>
      </c>
      <c r="W203" s="41">
        <v>26.004179999999998</v>
      </c>
      <c r="X203" s="41"/>
      <c r="Y203" s="41"/>
      <c r="Z203" s="41"/>
      <c r="AA203" s="41"/>
      <c r="AB203" s="41"/>
      <c r="AC203" s="41"/>
      <c r="AD203" s="41">
        <v>79.906666666666752</v>
      </c>
      <c r="AE203" s="41"/>
      <c r="AF203" s="41"/>
      <c r="AG203" s="41"/>
      <c r="AH203" s="41"/>
      <c r="AI203" s="41">
        <v>9.0966666666666658</v>
      </c>
      <c r="AJ203" s="41"/>
      <c r="AK203" s="41">
        <v>18.233333333333334</v>
      </c>
      <c r="AL203" s="41"/>
      <c r="AM203" s="41"/>
      <c r="AN203" s="41">
        <v>14.247407407407408</v>
      </c>
      <c r="AO203" s="41"/>
      <c r="AP203" s="41"/>
      <c r="AQ203" s="41"/>
      <c r="AR203" s="41"/>
      <c r="AS203" s="41"/>
      <c r="AT203" s="41"/>
      <c r="AU203" s="41"/>
      <c r="AV203" s="41"/>
      <c r="AW203" s="40">
        <v>0.15243478199999999</v>
      </c>
      <c r="AX203" s="41">
        <f t="shared" si="11"/>
        <v>15.243478199999998</v>
      </c>
      <c r="AY203" s="41"/>
      <c r="AZ203" s="41"/>
      <c r="BA203" s="41"/>
      <c r="BB203" s="41"/>
      <c r="BC203" s="41"/>
      <c r="BD203" s="41"/>
      <c r="BE203" s="41"/>
      <c r="BF203" s="41"/>
      <c r="BG203" s="41"/>
      <c r="BH203" s="41">
        <v>16.939999999999998</v>
      </c>
      <c r="BI203" s="41">
        <v>14.730000000000002</v>
      </c>
      <c r="BJ203" s="41">
        <v>0.105</v>
      </c>
      <c r="BK203" s="41"/>
      <c r="BL203" s="41"/>
      <c r="BM203" s="41">
        <v>24.863333333333333</v>
      </c>
      <c r="BN203" s="41">
        <v>12.963333333333335</v>
      </c>
    </row>
    <row r="204" spans="2:66" x14ac:dyDescent="0.25">
      <c r="B204" s="41">
        <v>17.638000000000002</v>
      </c>
      <c r="C204" s="41">
        <v>22.58</v>
      </c>
      <c r="D204" s="41">
        <v>12.129999999999999</v>
      </c>
      <c r="E204" s="41"/>
      <c r="F204" s="41"/>
      <c r="G204" s="41"/>
      <c r="H204" s="41"/>
      <c r="I204" s="41">
        <v>-34.03333333333336</v>
      </c>
      <c r="J204" s="41"/>
      <c r="K204" s="41"/>
      <c r="L204" s="41"/>
      <c r="M204" s="41"/>
      <c r="N204" s="41">
        <v>14.173103111111113</v>
      </c>
      <c r="O204" s="41"/>
      <c r="P204" s="41"/>
      <c r="Q204" s="41"/>
      <c r="R204" s="41"/>
      <c r="S204" s="41"/>
      <c r="T204" s="41"/>
      <c r="U204" s="42"/>
      <c r="V204" s="41">
        <v>3</v>
      </c>
      <c r="W204" s="41">
        <v>26.053720000000002</v>
      </c>
      <c r="X204" s="41"/>
      <c r="Y204" s="41"/>
      <c r="Z204" s="41"/>
      <c r="AA204" s="41"/>
      <c r="AB204" s="41"/>
      <c r="AC204" s="41"/>
      <c r="AD204" s="41">
        <v>79.820000000000135</v>
      </c>
      <c r="AE204" s="41"/>
      <c r="AF204" s="41"/>
      <c r="AG204" s="41"/>
      <c r="AH204" s="41"/>
      <c r="AI204" s="41">
        <v>9.1000000000000014</v>
      </c>
      <c r="AJ204" s="41"/>
      <c r="AK204" s="41">
        <v>18.216666666666669</v>
      </c>
      <c r="AL204" s="41"/>
      <c r="AM204" s="41"/>
      <c r="AN204" s="41">
        <v>14.240370370370369</v>
      </c>
      <c r="AO204" s="41"/>
      <c r="AP204" s="41"/>
      <c r="AQ204" s="41"/>
      <c r="AR204" s="41"/>
      <c r="AS204" s="41"/>
      <c r="AT204" s="41"/>
      <c r="AU204" s="41"/>
      <c r="AV204" s="41"/>
      <c r="AW204" s="40">
        <v>0.15265642200000001</v>
      </c>
      <c r="AX204" s="41">
        <f t="shared" si="11"/>
        <v>15.265642200000002</v>
      </c>
      <c r="AY204" s="41"/>
      <c r="AZ204" s="41"/>
      <c r="BA204" s="41"/>
      <c r="BB204" s="41"/>
      <c r="BC204" s="41"/>
      <c r="BD204" s="41"/>
      <c r="BE204" s="41"/>
      <c r="BF204" s="41"/>
      <c r="BG204" s="41"/>
      <c r="BH204" s="41">
        <v>16.986666666666668</v>
      </c>
      <c r="BI204" s="41">
        <v>14.764444444444447</v>
      </c>
      <c r="BJ204" s="41">
        <v>0.105</v>
      </c>
      <c r="BK204" s="41"/>
      <c r="BL204" s="41"/>
      <c r="BM204" s="41">
        <v>24.863333333333333</v>
      </c>
      <c r="BN204" s="41">
        <v>12.963333333333331</v>
      </c>
    </row>
    <row r="205" spans="2:66" x14ac:dyDescent="0.25">
      <c r="B205" s="41">
        <v>17.609333333333332</v>
      </c>
      <c r="C205" s="41">
        <v>22.602</v>
      </c>
      <c r="D205" s="41">
        <v>12.129999999999999</v>
      </c>
      <c r="E205" s="41"/>
      <c r="F205" s="41"/>
      <c r="G205" s="41"/>
      <c r="H205" s="41"/>
      <c r="I205" s="41">
        <v>-34.046666666666603</v>
      </c>
      <c r="J205" s="41"/>
      <c r="K205" s="41"/>
      <c r="L205" s="41"/>
      <c r="M205" s="41"/>
      <c r="N205" s="41">
        <v>14.162304888888888</v>
      </c>
      <c r="O205" s="41"/>
      <c r="P205" s="41"/>
      <c r="Q205" s="41"/>
      <c r="R205" s="41"/>
      <c r="S205" s="41"/>
      <c r="T205" s="41"/>
      <c r="U205" s="42"/>
      <c r="V205" s="41">
        <v>3</v>
      </c>
      <c r="W205" s="41">
        <v>26.107000000000003</v>
      </c>
      <c r="X205" s="41"/>
      <c r="Y205" s="41"/>
      <c r="Z205" s="41"/>
      <c r="AA205" s="41"/>
      <c r="AB205" s="41"/>
      <c r="AC205" s="41"/>
      <c r="AD205" s="41">
        <v>79.79000000000012</v>
      </c>
      <c r="AE205" s="41"/>
      <c r="AF205" s="41"/>
      <c r="AG205" s="41"/>
      <c r="AH205" s="41"/>
      <c r="AI205" s="41">
        <v>9.0933333333333319</v>
      </c>
      <c r="AJ205" s="41"/>
      <c r="AK205" s="41">
        <v>18.213333333333335</v>
      </c>
      <c r="AL205" s="41"/>
      <c r="AM205" s="41"/>
      <c r="AN205" s="41">
        <v>14.221851851851852</v>
      </c>
      <c r="AO205" s="41"/>
      <c r="AP205" s="41"/>
      <c r="AQ205" s="41"/>
      <c r="AR205" s="41"/>
      <c r="AS205" s="41"/>
      <c r="AT205" s="41"/>
      <c r="AU205" s="41"/>
      <c r="AV205" s="41"/>
      <c r="AW205" s="40">
        <v>0.15276923100000001</v>
      </c>
      <c r="AX205" s="41">
        <f t="shared" si="11"/>
        <v>15.276923100000001</v>
      </c>
      <c r="AY205" s="41"/>
      <c r="AZ205" s="41"/>
      <c r="BA205" s="41"/>
      <c r="BB205" s="41"/>
      <c r="BC205" s="41"/>
      <c r="BD205" s="41"/>
      <c r="BE205" s="41"/>
      <c r="BF205" s="41"/>
      <c r="BG205" s="41"/>
      <c r="BH205" s="41">
        <v>17.015555555555554</v>
      </c>
      <c r="BI205" s="41">
        <v>14.79111111111111</v>
      </c>
      <c r="BJ205" s="41">
        <v>0.105</v>
      </c>
      <c r="BK205" s="41"/>
      <c r="BL205" s="41"/>
      <c r="BM205" s="41">
        <v>24.860000000000003</v>
      </c>
      <c r="BN205" s="41">
        <v>12.963333333333331</v>
      </c>
    </row>
    <row r="206" spans="2:66" x14ac:dyDescent="0.25">
      <c r="B206" s="41">
        <v>17.559333333333331</v>
      </c>
      <c r="C206" s="41">
        <v>22.602</v>
      </c>
      <c r="D206" s="41">
        <v>12.129999999999999</v>
      </c>
      <c r="E206" s="41"/>
      <c r="F206" s="41"/>
      <c r="G206" s="41"/>
      <c r="H206" s="41"/>
      <c r="I206" s="41">
        <v>-34.023333333333383</v>
      </c>
      <c r="J206" s="41"/>
      <c r="K206" s="41"/>
      <c r="L206" s="41"/>
      <c r="M206" s="41"/>
      <c r="N206" s="41">
        <v>14.135733333333336</v>
      </c>
      <c r="O206" s="41"/>
      <c r="P206" s="41"/>
      <c r="Q206" s="41"/>
      <c r="R206" s="41"/>
      <c r="S206" s="41"/>
      <c r="T206" s="41"/>
      <c r="U206" s="42"/>
      <c r="V206" s="41">
        <v>3</v>
      </c>
      <c r="W206" s="41">
        <v>26.080880000000001</v>
      </c>
      <c r="X206" s="41"/>
      <c r="Y206" s="41"/>
      <c r="Z206" s="41"/>
      <c r="AA206" s="41"/>
      <c r="AB206" s="41"/>
      <c r="AC206" s="41"/>
      <c r="AD206" s="41">
        <v>79.830000000000112</v>
      </c>
      <c r="AE206" s="41"/>
      <c r="AF206" s="41"/>
      <c r="AG206" s="41"/>
      <c r="AH206" s="41"/>
      <c r="AI206" s="41">
        <v>9.0733333333333341</v>
      </c>
      <c r="AJ206" s="41"/>
      <c r="AK206" s="41">
        <v>18.143333333333334</v>
      </c>
      <c r="AL206" s="41"/>
      <c r="AM206" s="41"/>
      <c r="AN206" s="41">
        <v>14.182962962962964</v>
      </c>
      <c r="AO206" s="41"/>
      <c r="AP206" s="41"/>
      <c r="AQ206" s="41"/>
      <c r="AR206" s="41"/>
      <c r="AS206" s="41"/>
      <c r="AT206" s="41"/>
      <c r="AU206" s="41"/>
      <c r="AV206" s="41"/>
      <c r="AW206" s="40">
        <v>0.152758018</v>
      </c>
      <c r="AX206" s="41">
        <f t="shared" si="11"/>
        <v>15.2758018</v>
      </c>
      <c r="AY206" s="41"/>
      <c r="AZ206" s="41"/>
      <c r="BA206" s="41"/>
      <c r="BB206" s="41"/>
      <c r="BC206" s="41"/>
      <c r="BD206" s="41"/>
      <c r="BE206" s="41"/>
      <c r="BF206" s="41"/>
      <c r="BG206" s="41"/>
      <c r="BH206" s="41">
        <v>17.020000000000003</v>
      </c>
      <c r="BI206" s="41">
        <v>14.79111111111111</v>
      </c>
      <c r="BJ206" s="41">
        <v>0.105</v>
      </c>
      <c r="BK206" s="41"/>
      <c r="BL206" s="41"/>
      <c r="BM206" s="41">
        <v>24.856666666666669</v>
      </c>
      <c r="BN206" s="41">
        <v>12.959999999999999</v>
      </c>
    </row>
    <row r="207" spans="2:66" x14ac:dyDescent="0.25">
      <c r="B207" s="41">
        <v>17.518666666666665</v>
      </c>
      <c r="C207" s="41">
        <v>22.6</v>
      </c>
      <c r="D207" s="41">
        <v>12.129999999999999</v>
      </c>
      <c r="E207" s="41"/>
      <c r="F207" s="41"/>
      <c r="G207" s="41"/>
      <c r="H207" s="41"/>
      <c r="I207" s="41">
        <v>-34.006666666666696</v>
      </c>
      <c r="J207" s="41"/>
      <c r="K207" s="41"/>
      <c r="L207" s="41"/>
      <c r="M207" s="41"/>
      <c r="N207" s="41">
        <v>14.099101333333335</v>
      </c>
      <c r="O207" s="41"/>
      <c r="P207" s="41"/>
      <c r="Q207" s="41"/>
      <c r="R207" s="41"/>
      <c r="S207" s="41"/>
      <c r="T207" s="41"/>
      <c r="U207" s="42"/>
      <c r="V207" s="41">
        <v>3</v>
      </c>
      <c r="W207" s="41">
        <v>26.088380000000001</v>
      </c>
      <c r="X207" s="41"/>
      <c r="Y207" s="41"/>
      <c r="Z207" s="41"/>
      <c r="AA207" s="41"/>
      <c r="AB207" s="41"/>
      <c r="AC207" s="41"/>
      <c r="AD207" s="41">
        <v>79.853333333333424</v>
      </c>
      <c r="AE207" s="41"/>
      <c r="AF207" s="41"/>
      <c r="AG207" s="41"/>
      <c r="AH207" s="41"/>
      <c r="AI207" s="41">
        <v>9.0666666666666664</v>
      </c>
      <c r="AJ207" s="41"/>
      <c r="AK207" s="41">
        <v>18.14</v>
      </c>
      <c r="AL207" s="41"/>
      <c r="AM207" s="41"/>
      <c r="AN207" s="41">
        <v>14.138888888888889</v>
      </c>
      <c r="AO207" s="41"/>
      <c r="AP207" s="41"/>
      <c r="AQ207" s="41"/>
      <c r="AR207" s="41"/>
      <c r="AS207" s="41"/>
      <c r="AT207" s="41"/>
      <c r="AU207" s="41"/>
      <c r="AV207" s="41"/>
      <c r="AW207" s="40">
        <v>0.15262805800000001</v>
      </c>
      <c r="AX207" s="41">
        <f t="shared" si="11"/>
        <v>15.262805800000001</v>
      </c>
      <c r="AY207" s="41"/>
      <c r="AZ207" s="41"/>
      <c r="BA207" s="41"/>
      <c r="BB207" s="41"/>
      <c r="BC207" s="41"/>
      <c r="BD207" s="41"/>
      <c r="BE207" s="41"/>
      <c r="BF207" s="41"/>
      <c r="BG207" s="41"/>
      <c r="BH207" s="41">
        <v>17.016666666666669</v>
      </c>
      <c r="BI207" s="41">
        <v>14.798888888888889</v>
      </c>
      <c r="BJ207" s="41">
        <v>0.105</v>
      </c>
      <c r="BK207" s="41"/>
      <c r="BL207" s="41"/>
      <c r="BM207" s="41">
        <v>24.860000000000003</v>
      </c>
      <c r="BN207" s="41">
        <v>12.959999999999999</v>
      </c>
    </row>
    <row r="208" spans="2:66" x14ac:dyDescent="0.25">
      <c r="B208" s="41">
        <v>17.474</v>
      </c>
      <c r="C208" s="41">
        <v>22.576000000000001</v>
      </c>
      <c r="D208" s="41">
        <v>12.129999999999999</v>
      </c>
      <c r="E208" s="41"/>
      <c r="F208" s="41"/>
      <c r="G208" s="41"/>
      <c r="H208" s="41"/>
      <c r="I208" s="41">
        <v>-33.98666666666665</v>
      </c>
      <c r="J208" s="41"/>
      <c r="K208" s="41"/>
      <c r="L208" s="41"/>
      <c r="M208" s="41"/>
      <c r="N208" s="41">
        <v>14.059539111111114</v>
      </c>
      <c r="O208" s="41"/>
      <c r="P208" s="41"/>
      <c r="Q208" s="41"/>
      <c r="R208" s="41"/>
      <c r="S208" s="41"/>
      <c r="T208" s="41"/>
      <c r="U208" s="42"/>
      <c r="V208" s="41">
        <v>3</v>
      </c>
      <c r="W208" s="41">
        <v>26.049479999999996</v>
      </c>
      <c r="X208" s="41"/>
      <c r="Y208" s="41"/>
      <c r="Z208" s="41"/>
      <c r="AA208" s="41"/>
      <c r="AB208" s="41"/>
      <c r="AC208" s="41"/>
      <c r="AD208" s="41">
        <v>79.840000000000089</v>
      </c>
      <c r="AE208" s="41"/>
      <c r="AF208" s="41"/>
      <c r="AG208" s="41"/>
      <c r="AH208" s="41"/>
      <c r="AI208" s="41">
        <v>9.0299999999999994</v>
      </c>
      <c r="AJ208" s="41"/>
      <c r="AK208" s="41">
        <v>18.023333333333333</v>
      </c>
      <c r="AL208" s="41"/>
      <c r="AM208" s="41"/>
      <c r="AN208" s="41">
        <v>14.098888888888892</v>
      </c>
      <c r="AO208" s="41"/>
      <c r="AP208" s="41"/>
      <c r="AQ208" s="41"/>
      <c r="AR208" s="41"/>
      <c r="AS208" s="41"/>
      <c r="AT208" s="41"/>
      <c r="AU208" s="41"/>
      <c r="AV208" s="41"/>
      <c r="AW208" s="40">
        <v>0.15239963100000001</v>
      </c>
      <c r="AX208" s="41">
        <f t="shared" si="11"/>
        <v>15.239963100000001</v>
      </c>
      <c r="AY208" s="41"/>
      <c r="AZ208" s="41"/>
      <c r="BA208" s="41"/>
      <c r="BB208" s="41"/>
      <c r="BC208" s="41"/>
      <c r="BD208" s="41"/>
      <c r="BE208" s="41"/>
      <c r="BF208" s="41"/>
      <c r="BG208" s="41"/>
      <c r="BH208" s="41">
        <v>16.991111111111113</v>
      </c>
      <c r="BI208" s="41">
        <v>14.774444444444445</v>
      </c>
      <c r="BJ208" s="41">
        <v>0.105</v>
      </c>
      <c r="BK208" s="41"/>
      <c r="BL208" s="41"/>
      <c r="BM208" s="41">
        <v>24.819999999999997</v>
      </c>
      <c r="BN208" s="41">
        <v>12.959999999999999</v>
      </c>
    </row>
    <row r="209" spans="2:66" x14ac:dyDescent="0.25">
      <c r="B209" s="41">
        <v>17.450000000000003</v>
      </c>
      <c r="C209" s="41">
        <v>22.552</v>
      </c>
      <c r="D209" s="41">
        <v>12.129999999999999</v>
      </c>
      <c r="E209" s="41"/>
      <c r="F209" s="41"/>
      <c r="G209" s="41"/>
      <c r="H209" s="41"/>
      <c r="I209" s="41">
        <v>-33.966666666666697</v>
      </c>
      <c r="J209" s="41"/>
      <c r="K209" s="41"/>
      <c r="L209" s="41"/>
      <c r="M209" s="41"/>
      <c r="N209" s="41">
        <v>14.024550666666666</v>
      </c>
      <c r="O209" s="41"/>
      <c r="P209" s="41"/>
      <c r="Q209" s="41"/>
      <c r="R209" s="41"/>
      <c r="S209" s="41"/>
      <c r="T209" s="41"/>
      <c r="U209" s="42"/>
      <c r="V209" s="41">
        <v>3</v>
      </c>
      <c r="W209" s="41">
        <v>25.989360000000001</v>
      </c>
      <c r="X209" s="41"/>
      <c r="Y209" s="41"/>
      <c r="Z209" s="41"/>
      <c r="AA209" s="41"/>
      <c r="AB209" s="41"/>
      <c r="AC209" s="41"/>
      <c r="AD209" s="41">
        <v>79.800000000000097</v>
      </c>
      <c r="AE209" s="41"/>
      <c r="AF209" s="41"/>
      <c r="AG209" s="41"/>
      <c r="AH209" s="41"/>
      <c r="AI209" s="41">
        <v>9.0399999999999991</v>
      </c>
      <c r="AJ209" s="41"/>
      <c r="AK209" s="41">
        <v>17.983333333333331</v>
      </c>
      <c r="AL209" s="41"/>
      <c r="AM209" s="41"/>
      <c r="AN209" s="41">
        <v>14.077777777777778</v>
      </c>
      <c r="AO209" s="41"/>
      <c r="AP209" s="41"/>
      <c r="AQ209" s="41"/>
      <c r="AR209" s="41"/>
      <c r="AS209" s="41"/>
      <c r="AT209" s="41"/>
      <c r="AU209" s="41"/>
      <c r="AV209" s="41"/>
      <c r="AW209" s="40">
        <v>0.15211044400000001</v>
      </c>
      <c r="AX209" s="41">
        <f t="shared" si="11"/>
        <v>15.2110444</v>
      </c>
      <c r="AY209" s="41"/>
      <c r="AZ209" s="41"/>
      <c r="BA209" s="41"/>
      <c r="BB209" s="41"/>
      <c r="BC209" s="41"/>
      <c r="BD209" s="41"/>
      <c r="BE209" s="41"/>
      <c r="BF209" s="41"/>
      <c r="BG209" s="41"/>
      <c r="BH209" s="41">
        <v>16.937777777777775</v>
      </c>
      <c r="BI209" s="41">
        <v>14.727777777777776</v>
      </c>
      <c r="BJ209" s="41">
        <v>0.105</v>
      </c>
      <c r="BK209" s="41"/>
      <c r="BL209" s="41"/>
      <c r="BM209" s="41">
        <v>24.78</v>
      </c>
      <c r="BN209" s="41">
        <v>12.959999999999999</v>
      </c>
    </row>
    <row r="210" spans="2:66" x14ac:dyDescent="0.25">
      <c r="B210" s="41">
        <v>17.439333333333334</v>
      </c>
      <c r="C210" s="41">
        <v>22.527999999999999</v>
      </c>
      <c r="D210" s="41">
        <v>12.129999999999999</v>
      </c>
      <c r="E210" s="41"/>
      <c r="F210" s="41"/>
      <c r="G210" s="41"/>
      <c r="H210" s="41"/>
      <c r="I210" s="41">
        <v>-33.933333333333323</v>
      </c>
      <c r="J210" s="41"/>
      <c r="K210" s="41"/>
      <c r="L210" s="41"/>
      <c r="M210" s="41"/>
      <c r="N210" s="41">
        <v>13.998493333333334</v>
      </c>
      <c r="O210" s="41"/>
      <c r="P210" s="41"/>
      <c r="Q210" s="41"/>
      <c r="R210" s="41"/>
      <c r="S210" s="41"/>
      <c r="T210" s="41"/>
      <c r="U210" s="42"/>
      <c r="V210" s="41">
        <v>3</v>
      </c>
      <c r="W210" s="41">
        <v>25.916879999999999</v>
      </c>
      <c r="X210" s="41"/>
      <c r="Y210" s="41"/>
      <c r="Z210" s="41"/>
      <c r="AA210" s="41"/>
      <c r="AB210" s="41"/>
      <c r="AC210" s="41"/>
      <c r="AD210" s="41">
        <v>79.746666666666769</v>
      </c>
      <c r="AE210" s="41"/>
      <c r="AF210" s="41"/>
      <c r="AG210" s="41"/>
      <c r="AH210" s="41"/>
      <c r="AI210" s="41">
        <v>9.0266666666666673</v>
      </c>
      <c r="AJ210" s="41"/>
      <c r="AK210" s="41">
        <v>17.883333333333333</v>
      </c>
      <c r="AL210" s="41"/>
      <c r="AM210" s="41"/>
      <c r="AN210" s="41">
        <v>14.06851851851852</v>
      </c>
      <c r="AO210" s="41"/>
      <c r="AP210" s="41"/>
      <c r="AQ210" s="41"/>
      <c r="AR210" s="41"/>
      <c r="AS210" s="41"/>
      <c r="AT210" s="41"/>
      <c r="AU210" s="41"/>
      <c r="AV210" s="41"/>
      <c r="AW210" s="40">
        <v>0.15180232399999999</v>
      </c>
      <c r="AX210" s="41">
        <f t="shared" si="11"/>
        <v>15.1802324</v>
      </c>
      <c r="AY210" s="41"/>
      <c r="AZ210" s="41"/>
      <c r="BA210" s="41"/>
      <c r="BB210" s="41"/>
      <c r="BC210" s="41"/>
      <c r="BD210" s="41"/>
      <c r="BE210" s="41"/>
      <c r="BF210" s="41"/>
      <c r="BG210" s="41"/>
      <c r="BH210" s="41">
        <v>16.869999999999997</v>
      </c>
      <c r="BI210" s="41">
        <v>14.656666666666665</v>
      </c>
      <c r="BJ210" s="41">
        <v>0.105</v>
      </c>
      <c r="BK210" s="41"/>
      <c r="BL210" s="41"/>
      <c r="BM210" s="41">
        <v>24.736666666666665</v>
      </c>
      <c r="BN210" s="41">
        <v>12.959999999999999</v>
      </c>
    </row>
    <row r="211" spans="2:66" x14ac:dyDescent="0.25">
      <c r="B211" s="41">
        <v>17.444666666666667</v>
      </c>
      <c r="C211" s="41">
        <v>22.506</v>
      </c>
      <c r="D211" s="41">
        <v>12.129999999999999</v>
      </c>
      <c r="E211" s="41"/>
      <c r="F211" s="41"/>
      <c r="G211" s="41"/>
      <c r="H211" s="41"/>
      <c r="I211" s="41">
        <v>-33.883333333333354</v>
      </c>
      <c r="J211" s="41"/>
      <c r="K211" s="41"/>
      <c r="L211" s="41"/>
      <c r="M211" s="41"/>
      <c r="N211" s="41">
        <v>13.983160888888889</v>
      </c>
      <c r="O211" s="41"/>
      <c r="P211" s="41"/>
      <c r="Q211" s="41"/>
      <c r="R211" s="41"/>
      <c r="S211" s="41"/>
      <c r="T211" s="41"/>
      <c r="U211" s="42"/>
      <c r="V211" s="41">
        <v>3</v>
      </c>
      <c r="W211" s="41">
        <v>25.881159999999998</v>
      </c>
      <c r="X211" s="41"/>
      <c r="Y211" s="41"/>
      <c r="Z211" s="41"/>
      <c r="AA211" s="41"/>
      <c r="AB211" s="41"/>
      <c r="AC211" s="41"/>
      <c r="AD211" s="41">
        <v>79.716666666666839</v>
      </c>
      <c r="AE211" s="41"/>
      <c r="AF211" s="41"/>
      <c r="AG211" s="41"/>
      <c r="AH211" s="41"/>
      <c r="AI211" s="41">
        <v>9.0366666666666671</v>
      </c>
      <c r="AJ211" s="41"/>
      <c r="AK211" s="41">
        <v>17.903333333333336</v>
      </c>
      <c r="AL211" s="41"/>
      <c r="AM211" s="41"/>
      <c r="AN211" s="41">
        <v>14.068148148148149</v>
      </c>
      <c r="AO211" s="41"/>
      <c r="AP211" s="41"/>
      <c r="AQ211" s="41"/>
      <c r="AR211" s="41"/>
      <c r="AS211" s="41"/>
      <c r="AT211" s="41"/>
      <c r="AU211" s="41"/>
      <c r="AV211" s="41"/>
      <c r="AW211" s="40">
        <v>0.151523929</v>
      </c>
      <c r="AX211" s="41">
        <f t="shared" si="11"/>
        <v>15.152392900000001</v>
      </c>
      <c r="AY211" s="41"/>
      <c r="AZ211" s="41"/>
      <c r="BA211" s="41"/>
      <c r="BB211" s="41"/>
      <c r="BC211" s="41"/>
      <c r="BD211" s="41"/>
      <c r="BE211" s="41"/>
      <c r="BF211" s="41"/>
      <c r="BG211" s="41"/>
      <c r="BH211" s="41">
        <v>16.82</v>
      </c>
      <c r="BI211" s="41">
        <v>14.612222222222224</v>
      </c>
      <c r="BJ211" s="41">
        <v>0.105</v>
      </c>
      <c r="BK211" s="41"/>
      <c r="BL211" s="41"/>
      <c r="BM211" s="41">
        <v>24.74</v>
      </c>
      <c r="BN211" s="41">
        <v>12.959999999999999</v>
      </c>
    </row>
    <row r="212" spans="2:66" x14ac:dyDescent="0.25">
      <c r="B212" s="41">
        <v>17.451999999999998</v>
      </c>
      <c r="C212" s="41">
        <v>22.483999999999998</v>
      </c>
      <c r="D212" s="41">
        <v>12.129999999999999</v>
      </c>
      <c r="E212" s="41"/>
      <c r="F212" s="41"/>
      <c r="G212" s="41"/>
      <c r="H212" s="41"/>
      <c r="I212" s="41">
        <v>-33.830000000000027</v>
      </c>
      <c r="J212" s="41"/>
      <c r="K212" s="41"/>
      <c r="L212" s="41"/>
      <c r="M212" s="41"/>
      <c r="N212" s="41">
        <v>13.976997777777777</v>
      </c>
      <c r="O212" s="41"/>
      <c r="P212" s="41"/>
      <c r="Q212" s="41"/>
      <c r="R212" s="41"/>
      <c r="S212" s="41"/>
      <c r="T212" s="41"/>
      <c r="U212" s="42"/>
      <c r="V212" s="41">
        <v>3</v>
      </c>
      <c r="W212" s="41">
        <v>25.81176</v>
      </c>
      <c r="X212" s="41"/>
      <c r="Y212" s="41"/>
      <c r="Z212" s="41"/>
      <c r="AA212" s="41"/>
      <c r="AB212" s="41"/>
      <c r="AC212" s="41"/>
      <c r="AD212" s="41">
        <v>79.706666666666678</v>
      </c>
      <c r="AE212" s="41"/>
      <c r="AF212" s="41"/>
      <c r="AG212" s="41"/>
      <c r="AH212" s="41"/>
      <c r="AI212" s="41">
        <v>9.0333333333333314</v>
      </c>
      <c r="AJ212" s="41"/>
      <c r="AK212" s="41">
        <v>17.916666666666668</v>
      </c>
      <c r="AL212" s="41"/>
      <c r="AM212" s="41"/>
      <c r="AN212" s="41">
        <v>14.068148148148149</v>
      </c>
      <c r="AO212" s="41"/>
      <c r="AP212" s="41"/>
      <c r="AQ212" s="41"/>
      <c r="AR212" s="41"/>
      <c r="AS212" s="41"/>
      <c r="AT212" s="41"/>
      <c r="AU212" s="41">
        <v>0.1202</v>
      </c>
      <c r="AV212" s="41"/>
      <c r="AW212" s="40">
        <v>0.151304098</v>
      </c>
      <c r="AX212" s="41">
        <f t="shared" si="11"/>
        <v>15.130409799999999</v>
      </c>
      <c r="AY212" s="41"/>
      <c r="AZ212" s="41"/>
      <c r="BA212" s="41"/>
      <c r="BB212" s="41"/>
      <c r="BC212" s="41"/>
      <c r="BD212" s="41"/>
      <c r="BE212" s="41"/>
      <c r="BF212" s="41"/>
      <c r="BG212" s="41"/>
      <c r="BH212" s="41">
        <v>16.80222222222222</v>
      </c>
      <c r="BI212" s="41">
        <v>14.593333333333334</v>
      </c>
      <c r="BJ212" s="41">
        <v>0.105</v>
      </c>
      <c r="BK212" s="41"/>
      <c r="BL212" s="41"/>
      <c r="BM212" s="41">
        <v>24.74</v>
      </c>
      <c r="BN212" s="41">
        <v>12.959999999999999</v>
      </c>
    </row>
    <row r="213" spans="2:66" x14ac:dyDescent="0.25">
      <c r="B213" s="41">
        <v>17.457333333333331</v>
      </c>
      <c r="C213" s="41">
        <v>22.486000000000001</v>
      </c>
      <c r="D213" s="41">
        <v>12.129999999999999</v>
      </c>
      <c r="E213" s="41"/>
      <c r="F213" s="41"/>
      <c r="G213" s="41"/>
      <c r="H213" s="41"/>
      <c r="I213" s="41">
        <v>-33.773333333333341</v>
      </c>
      <c r="J213" s="41"/>
      <c r="K213" s="41"/>
      <c r="L213" s="41"/>
      <c r="M213" s="41"/>
      <c r="N213" s="41">
        <v>13.976748000000001</v>
      </c>
      <c r="O213" s="41"/>
      <c r="P213" s="41"/>
      <c r="Q213" s="41"/>
      <c r="R213" s="41"/>
      <c r="S213" s="41"/>
      <c r="T213" s="41"/>
      <c r="U213" s="42"/>
      <c r="V213" s="41">
        <v>3</v>
      </c>
      <c r="W213" s="41">
        <v>25.809580000000004</v>
      </c>
      <c r="X213" s="41"/>
      <c r="Y213" s="41"/>
      <c r="Z213" s="41"/>
      <c r="AA213" s="41"/>
      <c r="AB213" s="41"/>
      <c r="AC213" s="41"/>
      <c r="AD213" s="41">
        <v>79.703333333333418</v>
      </c>
      <c r="AE213" s="41"/>
      <c r="AF213" s="41"/>
      <c r="AG213" s="41"/>
      <c r="AH213" s="41"/>
      <c r="AI213" s="41">
        <v>9.0333333333333332</v>
      </c>
      <c r="AJ213" s="41"/>
      <c r="AK213" s="41">
        <v>17.923333333333332</v>
      </c>
      <c r="AL213" s="41"/>
      <c r="AM213" s="41"/>
      <c r="AN213" s="41">
        <v>14.069629629629629</v>
      </c>
      <c r="AO213" s="41"/>
      <c r="AP213" s="41"/>
      <c r="AQ213" s="41"/>
      <c r="AR213" s="41"/>
      <c r="AS213" s="41"/>
      <c r="AT213" s="41"/>
      <c r="AU213" s="41">
        <v>0.1202</v>
      </c>
      <c r="AV213" s="41"/>
      <c r="AW213" s="40">
        <v>0.151157293</v>
      </c>
      <c r="AX213" s="41">
        <f t="shared" si="11"/>
        <v>15.1157293</v>
      </c>
      <c r="AY213" s="41"/>
      <c r="AZ213" s="41"/>
      <c r="BA213" s="41"/>
      <c r="BB213" s="41"/>
      <c r="BC213" s="41"/>
      <c r="BD213" s="41"/>
      <c r="BE213" s="41"/>
      <c r="BF213" s="41"/>
      <c r="BG213" s="41"/>
      <c r="BH213" s="41">
        <v>16.806666666666668</v>
      </c>
      <c r="BI213" s="41">
        <v>14.593333333333334</v>
      </c>
      <c r="BJ213" s="41">
        <v>0.105</v>
      </c>
      <c r="BK213" s="41"/>
      <c r="BL213" s="41"/>
      <c r="BM213" s="41">
        <v>24.74</v>
      </c>
      <c r="BN213" s="41">
        <v>12.959999999999999</v>
      </c>
    </row>
    <row r="214" spans="2:66" x14ac:dyDescent="0.25">
      <c r="B214" s="41">
        <v>17.462666666666664</v>
      </c>
      <c r="C214" s="41">
        <v>22.488</v>
      </c>
      <c r="D214" s="41">
        <v>12.129999999999999</v>
      </c>
      <c r="E214" s="41"/>
      <c r="F214" s="41"/>
      <c r="G214" s="41"/>
      <c r="H214" s="41"/>
      <c r="I214" s="41">
        <v>-33.713333333333395</v>
      </c>
      <c r="J214" s="41"/>
      <c r="K214" s="41"/>
      <c r="L214" s="41"/>
      <c r="M214" s="41"/>
      <c r="N214" s="41">
        <v>13.978915555555554</v>
      </c>
      <c r="O214" s="41"/>
      <c r="P214" s="41"/>
      <c r="Q214" s="41"/>
      <c r="R214" s="41"/>
      <c r="S214" s="41"/>
      <c r="T214" s="41"/>
      <c r="U214" s="42"/>
      <c r="V214" s="41">
        <v>3</v>
      </c>
      <c r="W214" s="41">
        <v>25.842100000000002</v>
      </c>
      <c r="X214" s="41"/>
      <c r="Y214" s="41"/>
      <c r="Z214" s="41"/>
      <c r="AA214" s="41"/>
      <c r="AB214" s="41"/>
      <c r="AC214" s="41"/>
      <c r="AD214" s="41">
        <v>79.723333333333372</v>
      </c>
      <c r="AE214" s="41"/>
      <c r="AF214" s="41"/>
      <c r="AG214" s="41"/>
      <c r="AH214" s="41"/>
      <c r="AI214" s="41">
        <v>9.0466666666666651</v>
      </c>
      <c r="AJ214" s="41"/>
      <c r="AK214" s="41">
        <v>17.923333333333332</v>
      </c>
      <c r="AL214" s="41"/>
      <c r="AM214" s="41"/>
      <c r="AN214" s="41">
        <v>14.07037037037037</v>
      </c>
      <c r="AO214" s="41"/>
      <c r="AP214" s="41"/>
      <c r="AQ214" s="41"/>
      <c r="AR214" s="41"/>
      <c r="AS214" s="41"/>
      <c r="AT214" s="41"/>
      <c r="AU214" s="41">
        <v>0.1202</v>
      </c>
      <c r="AV214" s="41"/>
      <c r="AW214" s="40">
        <v>0.15107210200000001</v>
      </c>
      <c r="AX214" s="41">
        <f t="shared" si="11"/>
        <v>15.107210200000001</v>
      </c>
      <c r="AY214" s="41"/>
      <c r="AZ214" s="41"/>
      <c r="BA214" s="41"/>
      <c r="BB214" s="41"/>
      <c r="BC214" s="41"/>
      <c r="BD214" s="41"/>
      <c r="BE214" s="41"/>
      <c r="BF214" s="41"/>
      <c r="BG214" s="41"/>
      <c r="BH214" s="41">
        <v>16.816666666666666</v>
      </c>
      <c r="BI214" s="41">
        <v>14.593333333333334</v>
      </c>
      <c r="BJ214" s="41">
        <v>0.105</v>
      </c>
      <c r="BK214" s="41"/>
      <c r="BL214" s="41"/>
      <c r="BM214" s="41">
        <v>24.736666666666665</v>
      </c>
      <c r="BN214" s="41">
        <v>12.959999999999999</v>
      </c>
    </row>
    <row r="215" spans="2:66" x14ac:dyDescent="0.25">
      <c r="B215" s="41">
        <v>17.462666666666664</v>
      </c>
      <c r="C215" s="41">
        <v>22.49</v>
      </c>
      <c r="D215" s="41">
        <v>12.129999999999999</v>
      </c>
      <c r="E215" s="41"/>
      <c r="F215" s="41"/>
      <c r="G215" s="41"/>
      <c r="H215" s="41"/>
      <c r="I215" s="41">
        <v>-33.650000000000091</v>
      </c>
      <c r="J215" s="41"/>
      <c r="K215" s="41"/>
      <c r="L215" s="41"/>
      <c r="M215" s="41"/>
      <c r="N215" s="41">
        <v>13.981236444444445</v>
      </c>
      <c r="O215" s="41"/>
      <c r="P215" s="41"/>
      <c r="Q215" s="41"/>
      <c r="R215" s="41"/>
      <c r="S215" s="41"/>
      <c r="T215" s="41"/>
      <c r="U215" s="42"/>
      <c r="V215" s="41">
        <v>3</v>
      </c>
      <c r="W215" s="41">
        <v>25.853000000000005</v>
      </c>
      <c r="X215" s="41"/>
      <c r="Y215" s="41"/>
      <c r="Z215" s="41"/>
      <c r="AA215" s="41"/>
      <c r="AB215" s="41"/>
      <c r="AC215" s="41"/>
      <c r="AD215" s="41">
        <v>79.70000000000006</v>
      </c>
      <c r="AE215" s="41"/>
      <c r="AF215" s="41"/>
      <c r="AG215" s="41"/>
      <c r="AH215" s="41"/>
      <c r="AI215" s="41">
        <v>9.06</v>
      </c>
      <c r="AJ215" s="41"/>
      <c r="AK215" s="41">
        <v>17.923333333333332</v>
      </c>
      <c r="AL215" s="41"/>
      <c r="AM215" s="41"/>
      <c r="AN215" s="41">
        <v>14.071111111111112</v>
      </c>
      <c r="AO215" s="41"/>
      <c r="AP215" s="41"/>
      <c r="AQ215" s="41"/>
      <c r="AR215" s="41"/>
      <c r="AS215" s="41"/>
      <c r="AT215" s="41"/>
      <c r="AU215" s="41">
        <v>0.1202</v>
      </c>
      <c r="AV215" s="41"/>
      <c r="AW215" s="40">
        <v>0.15103196899999999</v>
      </c>
      <c r="AX215" s="41">
        <f t="shared" si="11"/>
        <v>15.103196899999999</v>
      </c>
      <c r="AY215" s="41"/>
      <c r="AZ215" s="41"/>
      <c r="BA215" s="41"/>
      <c r="BB215" s="41"/>
      <c r="BC215" s="41"/>
      <c r="BD215" s="41"/>
      <c r="BE215" s="41"/>
      <c r="BF215" s="41"/>
      <c r="BG215" s="41"/>
      <c r="BH215" s="41">
        <v>16.817777777777778</v>
      </c>
      <c r="BI215" s="41">
        <v>14.591111111111113</v>
      </c>
      <c r="BJ215" s="41">
        <v>0.105</v>
      </c>
      <c r="BK215" s="41"/>
      <c r="BL215" s="41"/>
      <c r="BM215" s="41">
        <v>24.733333333333331</v>
      </c>
      <c r="BN215" s="41">
        <v>12.959999999999999</v>
      </c>
    </row>
    <row r="216" spans="2:66" x14ac:dyDescent="0.25">
      <c r="B216" s="41">
        <v>17.460666666666665</v>
      </c>
      <c r="C216" s="41">
        <v>22.49</v>
      </c>
      <c r="D216" s="41">
        <v>12.129999999999999</v>
      </c>
      <c r="E216" s="41"/>
      <c r="F216" s="41"/>
      <c r="G216" s="41"/>
      <c r="H216" s="41"/>
      <c r="I216" s="41">
        <v>-33.586666666666609</v>
      </c>
      <c r="J216" s="41"/>
      <c r="K216" s="41"/>
      <c r="L216" s="41"/>
      <c r="M216" s="41"/>
      <c r="N216" s="41">
        <v>13.983008888888888</v>
      </c>
      <c r="O216" s="41"/>
      <c r="P216" s="41"/>
      <c r="Q216" s="41"/>
      <c r="R216" s="41"/>
      <c r="S216" s="41"/>
      <c r="T216" s="41"/>
      <c r="U216" s="42"/>
      <c r="V216" s="41">
        <v>3</v>
      </c>
      <c r="W216" s="41">
        <v>25.858020000000003</v>
      </c>
      <c r="X216" s="41"/>
      <c r="Y216" s="41"/>
      <c r="Z216" s="41"/>
      <c r="AA216" s="41"/>
      <c r="AB216" s="41"/>
      <c r="AC216" s="41"/>
      <c r="AD216" s="41">
        <v>79.660000000000068</v>
      </c>
      <c r="AE216" s="41"/>
      <c r="AF216" s="41"/>
      <c r="AG216" s="41"/>
      <c r="AH216" s="41"/>
      <c r="AI216" s="41">
        <v>9.08</v>
      </c>
      <c r="AJ216" s="41"/>
      <c r="AK216" s="41">
        <v>17.973333333333333</v>
      </c>
      <c r="AL216" s="41"/>
      <c r="AM216" s="41"/>
      <c r="AN216" s="41">
        <v>14.07037037037037</v>
      </c>
      <c r="AO216" s="41"/>
      <c r="AP216" s="41"/>
      <c r="AQ216" s="41"/>
      <c r="AR216" s="41"/>
      <c r="AS216" s="41"/>
      <c r="AT216" s="41"/>
      <c r="AU216" s="41">
        <v>0.1202</v>
      </c>
      <c r="AV216" s="41"/>
      <c r="AW216" s="40">
        <v>0.15101123599999999</v>
      </c>
      <c r="AX216" s="41">
        <f t="shared" si="11"/>
        <v>15.101123599999999</v>
      </c>
      <c r="AY216" s="41"/>
      <c r="AZ216" s="41"/>
      <c r="BA216" s="41"/>
      <c r="BB216" s="41"/>
      <c r="BC216" s="41"/>
      <c r="BD216" s="41"/>
      <c r="BE216" s="41"/>
      <c r="BF216" s="41"/>
      <c r="BG216" s="41"/>
      <c r="BH216" s="41">
        <v>16.814444444444447</v>
      </c>
      <c r="BI216" s="41">
        <v>14.593333333333335</v>
      </c>
      <c r="BJ216" s="41">
        <v>0.105</v>
      </c>
      <c r="BK216" s="41"/>
      <c r="BL216" s="41"/>
      <c r="BM216" s="41">
        <v>24.73</v>
      </c>
      <c r="BN216" s="41">
        <v>12.959999999999999</v>
      </c>
    </row>
    <row r="217" spans="2:66" x14ac:dyDescent="0.25">
      <c r="B217" s="41">
        <v>17.456</v>
      </c>
      <c r="C217" s="41">
        <v>22.49</v>
      </c>
      <c r="D217" s="41">
        <v>12.129999999999999</v>
      </c>
      <c r="E217" s="41"/>
      <c r="F217" s="41"/>
      <c r="G217" s="41"/>
      <c r="H217" s="41"/>
      <c r="I217" s="41">
        <v>-33.536666666666726</v>
      </c>
      <c r="J217" s="41"/>
      <c r="K217" s="41"/>
      <c r="L217" s="41"/>
      <c r="M217" s="41"/>
      <c r="N217" s="41">
        <v>13.984152444444446</v>
      </c>
      <c r="O217" s="41"/>
      <c r="P217" s="41"/>
      <c r="Q217" s="41"/>
      <c r="R217" s="41"/>
      <c r="S217" s="41"/>
      <c r="T217" s="41"/>
      <c r="U217" s="42"/>
      <c r="V217" s="41">
        <v>3</v>
      </c>
      <c r="W217" s="41">
        <v>25.860680000000002</v>
      </c>
      <c r="X217" s="41"/>
      <c r="Y217" s="41"/>
      <c r="Z217" s="41"/>
      <c r="AA217" s="41"/>
      <c r="AB217" s="41"/>
      <c r="AC217" s="41"/>
      <c r="AD217" s="41">
        <v>79.600000000000023</v>
      </c>
      <c r="AE217" s="41"/>
      <c r="AF217" s="41"/>
      <c r="AG217" s="41"/>
      <c r="AH217" s="41"/>
      <c r="AI217" s="41">
        <v>9.1000000000000014</v>
      </c>
      <c r="AJ217" s="41"/>
      <c r="AK217" s="41">
        <v>18.026666666666667</v>
      </c>
      <c r="AL217" s="41"/>
      <c r="AM217" s="41"/>
      <c r="AN217" s="41">
        <v>14.069629629629629</v>
      </c>
      <c r="AO217" s="41"/>
      <c r="AP217" s="41"/>
      <c r="AQ217" s="41"/>
      <c r="AR217" s="41"/>
      <c r="AS217" s="41"/>
      <c r="AT217" s="41"/>
      <c r="AU217" s="41">
        <v>0.1202</v>
      </c>
      <c r="AV217" s="41"/>
      <c r="AW217" s="40">
        <v>0.15099691100000001</v>
      </c>
      <c r="AX217" s="41">
        <f t="shared" si="11"/>
        <v>15.099691100000001</v>
      </c>
      <c r="AY217" s="41"/>
      <c r="AZ217" s="41"/>
      <c r="BA217" s="41"/>
      <c r="BB217" s="41"/>
      <c r="BC217" s="41"/>
      <c r="BD217" s="41"/>
      <c r="BE217" s="41"/>
      <c r="BF217" s="41"/>
      <c r="BG217" s="41"/>
      <c r="BH217" s="41">
        <v>16.808888888888891</v>
      </c>
      <c r="BI217" s="41">
        <v>14.592222222222226</v>
      </c>
      <c r="BJ217" s="41">
        <v>0.105</v>
      </c>
      <c r="BK217" s="41"/>
      <c r="BL217" s="41"/>
      <c r="BM217" s="41">
        <v>24.73</v>
      </c>
      <c r="BN217" s="41">
        <v>12.959999999999999</v>
      </c>
    </row>
    <row r="218" spans="2:66" x14ac:dyDescent="0.25">
      <c r="B218" s="41">
        <v>17.454000000000001</v>
      </c>
      <c r="C218" s="41">
        <v>22.49</v>
      </c>
      <c r="D218" s="41">
        <v>12.129999999999999</v>
      </c>
      <c r="E218" s="41"/>
      <c r="F218" s="41"/>
      <c r="G218" s="41"/>
      <c r="H218" s="41"/>
      <c r="I218" s="41">
        <v>-33.499999999999908</v>
      </c>
      <c r="J218" s="41"/>
      <c r="K218" s="41"/>
      <c r="L218" s="41"/>
      <c r="M218" s="41"/>
      <c r="N218" s="41">
        <v>13.985068888888891</v>
      </c>
      <c r="O218" s="41"/>
      <c r="P218" s="41"/>
      <c r="Q218" s="41"/>
      <c r="R218" s="41"/>
      <c r="S218" s="41"/>
      <c r="T218" s="41"/>
      <c r="U218" s="42"/>
      <c r="V218" s="41">
        <v>3</v>
      </c>
      <c r="W218" s="41">
        <v>25.857000000000003</v>
      </c>
      <c r="X218" s="41"/>
      <c r="Y218" s="41"/>
      <c r="Z218" s="41"/>
      <c r="AA218" s="41"/>
      <c r="AB218" s="41"/>
      <c r="AC218" s="41"/>
      <c r="AD218" s="41">
        <v>79.556666666666672</v>
      </c>
      <c r="AE218" s="41"/>
      <c r="AF218" s="41"/>
      <c r="AG218" s="41"/>
      <c r="AH218" s="41"/>
      <c r="AI218" s="41">
        <v>9.1066666666666674</v>
      </c>
      <c r="AJ218" s="41"/>
      <c r="AK218" s="41">
        <v>18.073333333333334</v>
      </c>
      <c r="AL218" s="41"/>
      <c r="AM218" s="41"/>
      <c r="AN218" s="41">
        <v>14.068888888888889</v>
      </c>
      <c r="AO218" s="41"/>
      <c r="AP218" s="41"/>
      <c r="AQ218" s="41"/>
      <c r="AR218" s="41"/>
      <c r="AS218" s="41"/>
      <c r="AT218" s="41"/>
      <c r="AU218" s="41">
        <v>0.1202</v>
      </c>
      <c r="AV218" s="41"/>
      <c r="AW218" s="40">
        <v>0.15098210200000001</v>
      </c>
      <c r="AX218" s="41">
        <f t="shared" si="11"/>
        <v>15.0982102</v>
      </c>
      <c r="AY218" s="41"/>
      <c r="AZ218" s="41"/>
      <c r="BA218" s="41"/>
      <c r="BB218" s="41"/>
      <c r="BC218" s="41"/>
      <c r="BD218" s="41"/>
      <c r="BE218" s="41"/>
      <c r="BF218" s="41"/>
      <c r="BG218" s="41"/>
      <c r="BH218" s="41">
        <v>16.808888888888887</v>
      </c>
      <c r="BI218" s="41">
        <v>14.593333333333335</v>
      </c>
      <c r="BJ218" s="41">
        <v>0.105</v>
      </c>
      <c r="BK218" s="41"/>
      <c r="BL218" s="41"/>
      <c r="BM218" s="41">
        <v>24.73</v>
      </c>
      <c r="BN218" s="41">
        <v>12.959999999999999</v>
      </c>
    </row>
    <row r="219" spans="2:66" x14ac:dyDescent="0.25">
      <c r="B219" s="41">
        <v>17.451999999999998</v>
      </c>
      <c r="C219" s="41">
        <v>22.49</v>
      </c>
      <c r="D219" s="41">
        <v>12.129999999999999</v>
      </c>
      <c r="E219" s="41"/>
      <c r="F219" s="41"/>
      <c r="G219" s="41"/>
      <c r="H219" s="41"/>
      <c r="I219" s="41">
        <v>-33.476666666666688</v>
      </c>
      <c r="J219" s="41"/>
      <c r="K219" s="41"/>
      <c r="L219" s="41"/>
      <c r="M219" s="41"/>
      <c r="N219" s="41">
        <v>13.985780888888891</v>
      </c>
      <c r="O219" s="41"/>
      <c r="P219" s="41"/>
      <c r="Q219" s="41"/>
      <c r="R219" s="41"/>
      <c r="S219" s="41"/>
      <c r="T219" s="41"/>
      <c r="U219" s="42"/>
      <c r="V219" s="41">
        <v>3</v>
      </c>
      <c r="W219" s="41">
        <v>25.8413</v>
      </c>
      <c r="X219" s="41"/>
      <c r="Y219" s="41"/>
      <c r="Z219" s="41"/>
      <c r="AA219" s="41"/>
      <c r="AB219" s="41"/>
      <c r="AC219" s="41"/>
      <c r="AD219" s="41">
        <v>79.536666666666719</v>
      </c>
      <c r="AE219" s="41"/>
      <c r="AF219" s="41"/>
      <c r="AG219" s="41"/>
      <c r="AH219" s="41"/>
      <c r="AI219" s="41">
        <v>9.0966666666666658</v>
      </c>
      <c r="AJ219" s="41"/>
      <c r="AK219" s="41">
        <v>18.07</v>
      </c>
      <c r="AL219" s="41"/>
      <c r="AM219" s="41"/>
      <c r="AN219" s="41">
        <v>14.069259259259258</v>
      </c>
      <c r="AO219" s="41"/>
      <c r="AP219" s="41"/>
      <c r="AQ219" s="41"/>
      <c r="AR219" s="41"/>
      <c r="AS219" s="41"/>
      <c r="AT219" s="41"/>
      <c r="AU219" s="41">
        <v>0.1202</v>
      </c>
      <c r="AV219" s="41"/>
      <c r="AW219" s="40">
        <v>0.150970258</v>
      </c>
      <c r="AX219" s="41">
        <f t="shared" si="11"/>
        <v>15.097025799999999</v>
      </c>
      <c r="AY219" s="41"/>
      <c r="AZ219" s="41"/>
      <c r="BA219" s="41"/>
      <c r="BB219" s="41"/>
      <c r="BC219" s="41"/>
      <c r="BD219" s="41"/>
      <c r="BE219" s="41"/>
      <c r="BF219" s="41"/>
      <c r="BG219" s="41"/>
      <c r="BH219" s="41">
        <v>16.81111111111111</v>
      </c>
      <c r="BI219" s="41">
        <v>14.591111111111111</v>
      </c>
      <c r="BJ219" s="41">
        <v>0.105</v>
      </c>
      <c r="BK219" s="41"/>
      <c r="BL219" s="41"/>
      <c r="BM219" s="41">
        <v>24.73</v>
      </c>
      <c r="BN219" s="41">
        <v>12.959999999999999</v>
      </c>
    </row>
    <row r="220" spans="2:66" x14ac:dyDescent="0.25">
      <c r="B220" s="41">
        <v>17.450666666666663</v>
      </c>
      <c r="C220" s="41">
        <v>22.49</v>
      </c>
      <c r="D220" s="41">
        <v>12.129999999999999</v>
      </c>
      <c r="E220" s="41"/>
      <c r="F220" s="41"/>
      <c r="G220" s="41"/>
      <c r="H220" s="41"/>
      <c r="I220" s="41">
        <v>-33.463333333333352</v>
      </c>
      <c r="J220" s="41"/>
      <c r="K220" s="41"/>
      <c r="L220" s="41"/>
      <c r="M220" s="41"/>
      <c r="N220" s="41">
        <v>13.986426222222223</v>
      </c>
      <c r="O220" s="41"/>
      <c r="P220" s="41"/>
      <c r="Q220" s="41"/>
      <c r="R220" s="41"/>
      <c r="S220" s="41"/>
      <c r="T220" s="41"/>
      <c r="U220" s="42"/>
      <c r="V220" s="41">
        <v>3</v>
      </c>
      <c r="W220" s="41">
        <v>25.845960000000002</v>
      </c>
      <c r="X220" s="41"/>
      <c r="Y220" s="41"/>
      <c r="Z220" s="41"/>
      <c r="AA220" s="41"/>
      <c r="AB220" s="41"/>
      <c r="AC220" s="41"/>
      <c r="AD220" s="41">
        <v>79.516666666666765</v>
      </c>
      <c r="AE220" s="41"/>
      <c r="AF220" s="41"/>
      <c r="AG220" s="41"/>
      <c r="AH220" s="41"/>
      <c r="AI220" s="41">
        <v>9.09</v>
      </c>
      <c r="AJ220" s="41"/>
      <c r="AK220" s="41">
        <v>18.063333333333333</v>
      </c>
      <c r="AL220" s="41"/>
      <c r="AM220" s="41"/>
      <c r="AN220" s="41">
        <v>14.069629629629629</v>
      </c>
      <c r="AO220" s="41"/>
      <c r="AP220" s="41"/>
      <c r="AQ220" s="41"/>
      <c r="AR220" s="41"/>
      <c r="AS220" s="41"/>
      <c r="AT220" s="41"/>
      <c r="AU220" s="41">
        <v>0.1202</v>
      </c>
      <c r="AV220" s="41"/>
      <c r="AW220" s="40">
        <v>0.150960871</v>
      </c>
      <c r="AX220" s="41">
        <f t="shared" si="11"/>
        <v>15.0960871</v>
      </c>
      <c r="AY220" s="41"/>
      <c r="AZ220" s="41"/>
      <c r="BA220" s="41"/>
      <c r="BB220" s="41"/>
      <c r="BC220" s="41"/>
      <c r="BD220" s="41"/>
      <c r="BE220" s="41"/>
      <c r="BF220" s="41"/>
      <c r="BG220" s="41"/>
      <c r="BH220" s="41">
        <v>16.813333333333333</v>
      </c>
      <c r="BI220" s="41">
        <v>14.591111111111111</v>
      </c>
      <c r="BJ220" s="41">
        <v>0.105</v>
      </c>
      <c r="BK220" s="41"/>
      <c r="BL220" s="41"/>
      <c r="BM220" s="41">
        <v>24.73</v>
      </c>
      <c r="BN220" s="41">
        <v>12.959999999999999</v>
      </c>
    </row>
    <row r="221" spans="2:66" x14ac:dyDescent="0.25">
      <c r="B221" s="41">
        <v>17.45</v>
      </c>
      <c r="C221" s="41">
        <v>22.49</v>
      </c>
      <c r="D221" s="41">
        <v>12.129999999999999</v>
      </c>
      <c r="E221" s="41"/>
      <c r="F221" s="41"/>
      <c r="G221" s="41"/>
      <c r="H221" s="41"/>
      <c r="I221" s="41">
        <v>-33.456666666666734</v>
      </c>
      <c r="J221" s="41"/>
      <c r="K221" s="41"/>
      <c r="L221" s="41"/>
      <c r="M221" s="41"/>
      <c r="N221" s="41">
        <v>13.986847111111114</v>
      </c>
      <c r="O221" s="41"/>
      <c r="P221" s="41"/>
      <c r="Q221" s="41"/>
      <c r="R221" s="41"/>
      <c r="S221" s="41"/>
      <c r="T221" s="41"/>
      <c r="U221" s="42"/>
      <c r="V221" s="41">
        <v>3</v>
      </c>
      <c r="W221" s="41">
        <v>25.837820000000001</v>
      </c>
      <c r="X221" s="41"/>
      <c r="Y221" s="41"/>
      <c r="Z221" s="41"/>
      <c r="AA221" s="41"/>
      <c r="AB221" s="41"/>
      <c r="AC221" s="41"/>
      <c r="AD221" s="41">
        <v>79.500000000000085</v>
      </c>
      <c r="AE221" s="41"/>
      <c r="AF221" s="41"/>
      <c r="AG221" s="41"/>
      <c r="AH221" s="41"/>
      <c r="AI221" s="41">
        <v>9.086666666666666</v>
      </c>
      <c r="AJ221" s="41"/>
      <c r="AK221" s="41">
        <v>18.063333333333333</v>
      </c>
      <c r="AL221" s="41"/>
      <c r="AM221" s="41"/>
      <c r="AN221" s="41">
        <v>14.069999999999999</v>
      </c>
      <c r="AO221" s="41"/>
      <c r="AP221" s="41"/>
      <c r="AQ221" s="41"/>
      <c r="AR221" s="41"/>
      <c r="AS221" s="41"/>
      <c r="AT221" s="41"/>
      <c r="AU221" s="41">
        <v>0.1202</v>
      </c>
      <c r="AV221" s="41"/>
      <c r="AW221" s="40">
        <v>0.150955227</v>
      </c>
      <c r="AX221" s="41">
        <f t="shared" si="11"/>
        <v>15.0955227</v>
      </c>
      <c r="AY221" s="41"/>
      <c r="AZ221" s="41"/>
      <c r="BA221" s="41"/>
      <c r="BB221" s="41"/>
      <c r="BC221" s="41"/>
      <c r="BD221" s="41"/>
      <c r="BE221" s="41"/>
      <c r="BF221" s="41"/>
      <c r="BG221" s="41"/>
      <c r="BH221" s="41">
        <v>16.812222222222221</v>
      </c>
      <c r="BI221" s="41">
        <v>14.59</v>
      </c>
      <c r="BJ221" s="41">
        <v>0.105</v>
      </c>
      <c r="BK221" s="41"/>
      <c r="BL221" s="41"/>
      <c r="BM221" s="41">
        <v>24.73</v>
      </c>
      <c r="BN221" s="41">
        <v>12.959999999999999</v>
      </c>
    </row>
    <row r="222" spans="2:66" x14ac:dyDescent="0.25">
      <c r="B222" s="41">
        <v>17.45</v>
      </c>
      <c r="C222" s="41">
        <v>22.49</v>
      </c>
      <c r="D222" s="41">
        <v>12.129999999999999</v>
      </c>
      <c r="E222" s="41"/>
      <c r="F222" s="41"/>
      <c r="G222" s="41"/>
      <c r="H222" s="41"/>
      <c r="I222" s="41">
        <v>-33.453333333333376</v>
      </c>
      <c r="J222" s="41"/>
      <c r="K222" s="41"/>
      <c r="L222" s="41"/>
      <c r="M222" s="41"/>
      <c r="N222" s="41">
        <v>13.987188000000003</v>
      </c>
      <c r="O222" s="41"/>
      <c r="P222" s="41"/>
      <c r="Q222" s="41"/>
      <c r="R222" s="41"/>
      <c r="S222" s="41"/>
      <c r="T222" s="41"/>
      <c r="U222" s="42"/>
      <c r="V222" s="41">
        <v>3</v>
      </c>
      <c r="W222" s="41">
        <v>25.84244</v>
      </c>
      <c r="X222" s="41"/>
      <c r="Y222" s="41"/>
      <c r="Z222" s="41"/>
      <c r="AA222" s="41"/>
      <c r="AB222" s="41"/>
      <c r="AC222" s="41"/>
      <c r="AD222" s="41">
        <v>79.476666666666688</v>
      </c>
      <c r="AE222" s="41"/>
      <c r="AF222" s="41"/>
      <c r="AG222" s="41"/>
      <c r="AH222" s="41"/>
      <c r="AI222" s="41">
        <v>9.1000000000000014</v>
      </c>
      <c r="AJ222" s="41"/>
      <c r="AK222" s="41">
        <v>18.063333333333333</v>
      </c>
      <c r="AL222" s="41"/>
      <c r="AM222" s="41"/>
      <c r="AN222" s="41">
        <v>14.069999999999999</v>
      </c>
      <c r="AO222" s="41"/>
      <c r="AP222" s="41"/>
      <c r="AQ222" s="41"/>
      <c r="AR222" s="41"/>
      <c r="AS222" s="41"/>
      <c r="AT222" s="41"/>
      <c r="AU222" s="41">
        <v>0.1202</v>
      </c>
      <c r="AV222" s="41"/>
      <c r="AW222" s="40">
        <v>0.15095165799999999</v>
      </c>
      <c r="AX222" s="41">
        <f t="shared" si="11"/>
        <v>15.095165799999998</v>
      </c>
      <c r="AY222" s="41"/>
      <c r="AZ222" s="41"/>
      <c r="BA222" s="41"/>
      <c r="BB222" s="41"/>
      <c r="BC222" s="41"/>
      <c r="BD222" s="41"/>
      <c r="BE222" s="41"/>
      <c r="BF222" s="41"/>
      <c r="BG222" s="41"/>
      <c r="BH222" s="41">
        <v>16.81111111111111</v>
      </c>
      <c r="BI222" s="41">
        <v>14.59</v>
      </c>
      <c r="BJ222" s="41">
        <v>0.105</v>
      </c>
      <c r="BK222" s="41"/>
      <c r="BL222" s="41"/>
      <c r="BM222" s="41">
        <v>24.73</v>
      </c>
      <c r="BN222" s="41">
        <v>12.959999999999999</v>
      </c>
    </row>
    <row r="223" spans="2:66" x14ac:dyDescent="0.25">
      <c r="B223" s="41">
        <v>17.45</v>
      </c>
      <c r="C223" s="41">
        <v>22.49</v>
      </c>
      <c r="D223" s="41">
        <v>12.129999999999999</v>
      </c>
      <c r="E223" s="41"/>
      <c r="F223" s="41"/>
      <c r="G223" s="41"/>
      <c r="H223" s="41"/>
      <c r="I223" s="41">
        <v>-33.450000000000024</v>
      </c>
      <c r="J223" s="41"/>
      <c r="K223" s="41"/>
      <c r="L223" s="41"/>
      <c r="M223" s="41"/>
      <c r="N223" s="41">
        <v>13.987418666666668</v>
      </c>
      <c r="O223" s="41"/>
      <c r="P223" s="41"/>
      <c r="Q223" s="41"/>
      <c r="R223" s="41"/>
      <c r="S223" s="41"/>
      <c r="T223" s="41"/>
      <c r="U223" s="42"/>
      <c r="V223" s="41">
        <v>3</v>
      </c>
      <c r="W223" s="41">
        <v>25.840319999999995</v>
      </c>
      <c r="X223" s="41"/>
      <c r="Y223" s="41"/>
      <c r="Z223" s="41"/>
      <c r="AA223" s="41"/>
      <c r="AB223" s="41"/>
      <c r="AC223" s="41"/>
      <c r="AD223" s="41">
        <v>79.466666666666796</v>
      </c>
      <c r="AE223" s="41"/>
      <c r="AF223" s="41"/>
      <c r="AG223" s="41"/>
      <c r="AH223" s="41"/>
      <c r="AI223" s="41">
        <v>9.1066666666666674</v>
      </c>
      <c r="AJ223" s="41"/>
      <c r="AK223" s="41">
        <v>18.056666666666668</v>
      </c>
      <c r="AL223" s="41"/>
      <c r="AM223" s="41"/>
      <c r="AN223" s="41">
        <v>14.069999999999999</v>
      </c>
      <c r="AO223" s="41"/>
      <c r="AP223" s="41"/>
      <c r="AQ223" s="41"/>
      <c r="AR223" s="41"/>
      <c r="AS223" s="41"/>
      <c r="AT223" s="41"/>
      <c r="AU223" s="41">
        <v>0.1202</v>
      </c>
      <c r="AV223" s="41"/>
      <c r="AW223" s="40">
        <v>0.150949729</v>
      </c>
      <c r="AX223" s="41">
        <f t="shared" si="11"/>
        <v>15.0949729</v>
      </c>
      <c r="AY223" s="41"/>
      <c r="AZ223" s="41"/>
      <c r="BA223" s="41"/>
      <c r="BB223" s="41"/>
      <c r="BC223" s="41"/>
      <c r="BD223" s="41"/>
      <c r="BE223" s="41"/>
      <c r="BF223" s="41"/>
      <c r="BG223" s="41"/>
      <c r="BH223" s="41">
        <v>16.809999999999999</v>
      </c>
      <c r="BI223" s="41">
        <v>14.59</v>
      </c>
      <c r="BJ223" s="41">
        <v>0.105</v>
      </c>
      <c r="BK223" s="41"/>
      <c r="BL223" s="41"/>
      <c r="BM223" s="41">
        <v>24.73</v>
      </c>
      <c r="BN223" s="41">
        <v>12.959999999999999</v>
      </c>
    </row>
    <row r="224" spans="2:66" x14ac:dyDescent="0.25">
      <c r="B224" s="41">
        <v>17.45</v>
      </c>
      <c r="C224" s="41">
        <v>22.49</v>
      </c>
      <c r="D224" s="41">
        <v>12.129999999999999</v>
      </c>
      <c r="E224" s="41"/>
      <c r="F224" s="41"/>
      <c r="G224" s="41"/>
      <c r="H224" s="41"/>
      <c r="I224" s="41">
        <v>-33.450000000000024</v>
      </c>
      <c r="J224" s="41"/>
      <c r="K224" s="41"/>
      <c r="L224" s="41"/>
      <c r="M224" s="41"/>
      <c r="N224" s="41">
        <v>13.987613333333334</v>
      </c>
      <c r="O224" s="41"/>
      <c r="P224" s="41"/>
      <c r="Q224" s="41"/>
      <c r="R224" s="41"/>
      <c r="S224" s="41"/>
      <c r="T224" s="41"/>
      <c r="U224" s="42"/>
      <c r="V224" s="41">
        <v>3</v>
      </c>
      <c r="W224" s="41">
        <v>25.842740000000003</v>
      </c>
      <c r="X224" s="41"/>
      <c r="Y224" s="41"/>
      <c r="Z224" s="41"/>
      <c r="AA224" s="41"/>
      <c r="AB224" s="41"/>
      <c r="AC224" s="41"/>
      <c r="AD224" s="41">
        <v>79.460000000000178</v>
      </c>
      <c r="AE224" s="41"/>
      <c r="AF224" s="41"/>
      <c r="AG224" s="41"/>
      <c r="AH224" s="41"/>
      <c r="AI224" s="41">
        <v>9.11</v>
      </c>
      <c r="AJ224" s="41"/>
      <c r="AK224" s="41">
        <v>18.046666666666667</v>
      </c>
      <c r="AL224" s="41"/>
      <c r="AM224" s="41"/>
      <c r="AN224" s="41">
        <v>14.069999999999999</v>
      </c>
      <c r="AO224" s="41"/>
      <c r="AP224" s="41"/>
      <c r="AQ224" s="41"/>
      <c r="AR224" s="41"/>
      <c r="AS224" s="41"/>
      <c r="AT224" s="41"/>
      <c r="AU224" s="41">
        <v>0.1202</v>
      </c>
      <c r="AV224" s="41"/>
      <c r="AW224" s="40">
        <v>0.15094801799999999</v>
      </c>
      <c r="AX224" s="41">
        <f t="shared" si="11"/>
        <v>15.094801799999999</v>
      </c>
      <c r="AY224" s="41"/>
      <c r="AZ224" s="41"/>
      <c r="BA224" s="41"/>
      <c r="BB224" s="41"/>
      <c r="BC224" s="41"/>
      <c r="BD224" s="41"/>
      <c r="BE224" s="41"/>
      <c r="BF224" s="41"/>
      <c r="BG224" s="41"/>
      <c r="BH224" s="41">
        <v>16.809999999999999</v>
      </c>
      <c r="BI224" s="41">
        <v>14.59</v>
      </c>
      <c r="BJ224" s="41">
        <v>0.105</v>
      </c>
      <c r="BK224" s="41"/>
      <c r="BL224" s="41"/>
      <c r="BM224" s="41">
        <v>24.73</v>
      </c>
      <c r="BN224" s="41">
        <v>12.959999999999999</v>
      </c>
    </row>
    <row r="225" spans="2:66" x14ac:dyDescent="0.25">
      <c r="B225" s="41">
        <v>17.45</v>
      </c>
      <c r="C225" s="41">
        <v>22.49</v>
      </c>
      <c r="D225" s="41">
        <v>12.129999999999999</v>
      </c>
      <c r="E225" s="41"/>
      <c r="F225" s="41"/>
      <c r="G225" s="41"/>
      <c r="H225" s="41"/>
      <c r="I225" s="41">
        <v>-33.450000000000024</v>
      </c>
      <c r="J225" s="41"/>
      <c r="K225" s="41"/>
      <c r="L225" s="41"/>
      <c r="M225" s="41"/>
      <c r="N225" s="41">
        <v>13.987765333333336</v>
      </c>
      <c r="O225" s="41"/>
      <c r="P225" s="41"/>
      <c r="Q225" s="41"/>
      <c r="R225" s="41"/>
      <c r="S225" s="41"/>
      <c r="T225" s="41"/>
      <c r="U225" s="42"/>
      <c r="V225" s="41">
        <v>3</v>
      </c>
      <c r="W225" s="41">
        <v>25.841280000000001</v>
      </c>
      <c r="X225" s="41"/>
      <c r="Y225" s="41"/>
      <c r="Z225" s="41"/>
      <c r="AA225" s="41"/>
      <c r="AB225" s="41"/>
      <c r="AC225" s="41"/>
      <c r="AD225" s="41">
        <v>79.460000000000178</v>
      </c>
      <c r="AE225" s="41"/>
      <c r="AF225" s="41"/>
      <c r="AG225" s="41"/>
      <c r="AH225" s="41"/>
      <c r="AI225" s="41">
        <v>9.1033333333333335</v>
      </c>
      <c r="AJ225" s="41"/>
      <c r="AK225" s="41">
        <v>18.04</v>
      </c>
      <c r="AL225" s="41"/>
      <c r="AM225" s="41"/>
      <c r="AN225" s="41">
        <v>14.069999999999999</v>
      </c>
      <c r="AO225" s="41"/>
      <c r="AP225" s="41"/>
      <c r="AQ225" s="41"/>
      <c r="AR225" s="41"/>
      <c r="AS225" s="41"/>
      <c r="AT225" s="41"/>
      <c r="AU225" s="41">
        <v>0.1202</v>
      </c>
      <c r="AV225" s="41"/>
      <c r="AW225" s="40">
        <v>0.150946947</v>
      </c>
      <c r="AX225" s="41">
        <f t="shared" si="11"/>
        <v>15.0946947</v>
      </c>
      <c r="AY225" s="41"/>
      <c r="AZ225" s="41"/>
      <c r="BA225" s="41"/>
      <c r="BB225" s="41"/>
      <c r="BC225" s="41"/>
      <c r="BD225" s="41"/>
      <c r="BE225" s="41"/>
      <c r="BF225" s="41"/>
      <c r="BG225" s="41"/>
      <c r="BH225" s="41">
        <v>16.809999999999999</v>
      </c>
      <c r="BI225" s="41">
        <v>14.59</v>
      </c>
      <c r="BJ225" s="41">
        <v>0.105</v>
      </c>
      <c r="BK225" s="41"/>
      <c r="BL225" s="41"/>
      <c r="BM225" s="41">
        <v>24.73</v>
      </c>
      <c r="BN225" s="41">
        <v>12.959999999999999</v>
      </c>
    </row>
    <row r="226" spans="2:66" x14ac:dyDescent="0.25">
      <c r="B226" s="41">
        <v>17.45</v>
      </c>
      <c r="C226" s="41">
        <v>22.49</v>
      </c>
      <c r="D226" s="41">
        <v>12.129999999999999</v>
      </c>
      <c r="E226" s="41"/>
      <c r="F226" s="41"/>
      <c r="G226" s="41"/>
      <c r="H226" s="41"/>
      <c r="I226" s="41">
        <v>-33.450000000000024</v>
      </c>
      <c r="J226" s="41"/>
      <c r="K226" s="41"/>
      <c r="L226" s="41"/>
      <c r="M226" s="41"/>
      <c r="N226" s="41">
        <v>13.987920444444446</v>
      </c>
      <c r="O226" s="41"/>
      <c r="P226" s="41"/>
      <c r="Q226" s="41"/>
      <c r="R226" s="41"/>
      <c r="S226" s="41"/>
      <c r="T226" s="41"/>
      <c r="U226" s="42"/>
      <c r="V226" s="41">
        <v>3</v>
      </c>
      <c r="W226" s="41">
        <v>25.843160000000005</v>
      </c>
      <c r="X226" s="41"/>
      <c r="Y226" s="41"/>
      <c r="Z226" s="41"/>
      <c r="AA226" s="41"/>
      <c r="AB226" s="41"/>
      <c r="AC226" s="41"/>
      <c r="AD226" s="41">
        <v>79.460000000000178</v>
      </c>
      <c r="AE226" s="41"/>
      <c r="AF226" s="41"/>
      <c r="AG226" s="41"/>
      <c r="AH226" s="41"/>
      <c r="AI226" s="41">
        <v>9.1033333333333335</v>
      </c>
      <c r="AJ226" s="41"/>
      <c r="AK226" s="41">
        <v>18.036666666666669</v>
      </c>
      <c r="AL226" s="41"/>
      <c r="AM226" s="41"/>
      <c r="AN226" s="41">
        <v>14.069999999999999</v>
      </c>
      <c r="AO226" s="41"/>
      <c r="AP226" s="41"/>
      <c r="AQ226" s="41"/>
      <c r="AR226" s="41"/>
      <c r="AS226" s="41"/>
      <c r="AT226" s="41"/>
      <c r="AU226" s="41">
        <v>0.1202</v>
      </c>
      <c r="AV226" s="41"/>
      <c r="AW226" s="40">
        <v>0.15094640400000001</v>
      </c>
      <c r="AX226" s="41">
        <f t="shared" si="11"/>
        <v>15.094640400000001</v>
      </c>
      <c r="AY226" s="41"/>
      <c r="AZ226" s="41"/>
      <c r="BA226" s="41"/>
      <c r="BB226" s="41"/>
      <c r="BC226" s="41"/>
      <c r="BD226" s="41"/>
      <c r="BE226" s="41"/>
      <c r="BF226" s="41"/>
      <c r="BG226" s="41"/>
      <c r="BH226" s="41">
        <v>16.809999999999999</v>
      </c>
      <c r="BI226" s="41">
        <v>14.59</v>
      </c>
      <c r="BJ226" s="41">
        <v>0.105</v>
      </c>
      <c r="BK226" s="41"/>
      <c r="BL226" s="41"/>
      <c r="BM226" s="41">
        <v>24.73</v>
      </c>
      <c r="BN226" s="41">
        <v>12.959999999999999</v>
      </c>
    </row>
    <row r="227" spans="2:66" x14ac:dyDescent="0.25">
      <c r="B227" s="41">
        <v>17.45</v>
      </c>
      <c r="C227" s="41">
        <v>22.49</v>
      </c>
      <c r="D227" s="41">
        <v>12.129999999999999</v>
      </c>
      <c r="E227" s="41"/>
      <c r="F227" s="41"/>
      <c r="G227" s="41"/>
      <c r="H227" s="41"/>
      <c r="I227" s="41">
        <v>-33.450000000000024</v>
      </c>
      <c r="J227" s="41"/>
      <c r="K227" s="41"/>
      <c r="L227" s="41"/>
      <c r="M227" s="41"/>
      <c r="N227" s="41">
        <v>13.988059111111111</v>
      </c>
      <c r="O227" s="41"/>
      <c r="P227" s="41"/>
      <c r="Q227" s="41"/>
      <c r="R227" s="41"/>
      <c r="S227" s="41"/>
      <c r="T227" s="41"/>
      <c r="U227" s="42"/>
      <c r="V227" s="41">
        <v>3</v>
      </c>
      <c r="W227" s="41">
        <v>25.843539999999997</v>
      </c>
      <c r="X227" s="41"/>
      <c r="Y227" s="41"/>
      <c r="Z227" s="41"/>
      <c r="AA227" s="41"/>
      <c r="AB227" s="41"/>
      <c r="AC227" s="41"/>
      <c r="AD227" s="41">
        <v>79.460000000000178</v>
      </c>
      <c r="AE227" s="41"/>
      <c r="AF227" s="41"/>
      <c r="AG227" s="41"/>
      <c r="AH227" s="41"/>
      <c r="AI227" s="41">
        <v>9.1066666666666674</v>
      </c>
      <c r="AJ227" s="41"/>
      <c r="AK227" s="41">
        <v>18.04</v>
      </c>
      <c r="AL227" s="41"/>
      <c r="AM227" s="41"/>
      <c r="AN227" s="41">
        <v>14.069999999999999</v>
      </c>
      <c r="AO227" s="41"/>
      <c r="AP227" s="41"/>
      <c r="AQ227" s="41"/>
      <c r="AR227" s="41"/>
      <c r="AS227" s="41"/>
      <c r="AT227" s="41"/>
      <c r="AU227" s="41">
        <v>0.1202</v>
      </c>
      <c r="AV227" s="41"/>
      <c r="AW227" s="40">
        <v>0.15094644400000001</v>
      </c>
      <c r="AX227" s="41">
        <f t="shared" si="11"/>
        <v>15.094644400000002</v>
      </c>
      <c r="AY227" s="41"/>
      <c r="AZ227" s="41"/>
      <c r="BA227" s="41"/>
      <c r="BB227" s="41"/>
      <c r="BC227" s="41"/>
      <c r="BD227" s="41"/>
      <c r="BE227" s="41"/>
      <c r="BF227" s="41"/>
      <c r="BG227" s="41"/>
      <c r="BH227" s="41">
        <v>16.809999999999999</v>
      </c>
      <c r="BI227" s="41">
        <v>14.59</v>
      </c>
      <c r="BJ227" s="41">
        <v>0.105</v>
      </c>
      <c r="BK227" s="41"/>
      <c r="BL227" s="41"/>
      <c r="BM227" s="41">
        <v>24.73</v>
      </c>
      <c r="BN227" s="41">
        <v>12.959999999999999</v>
      </c>
    </row>
    <row r="228" spans="2:66" x14ac:dyDescent="0.25">
      <c r="B228" s="41">
        <v>17.45</v>
      </c>
      <c r="C228" s="41">
        <v>22.49</v>
      </c>
      <c r="D228" s="41">
        <v>12.129999999999999</v>
      </c>
      <c r="E228" s="41"/>
      <c r="F228" s="41"/>
      <c r="G228" s="41"/>
      <c r="H228" s="41"/>
      <c r="I228" s="41">
        <v>-33.453333333333376</v>
      </c>
      <c r="J228" s="41"/>
      <c r="K228" s="41"/>
      <c r="L228" s="41"/>
      <c r="M228" s="41"/>
      <c r="N228" s="41">
        <v>13.988176888888887</v>
      </c>
      <c r="O228" s="41"/>
      <c r="P228" s="41"/>
      <c r="Q228" s="41"/>
      <c r="R228" s="41"/>
      <c r="S228" s="41"/>
      <c r="T228" s="41"/>
      <c r="U228" s="42"/>
      <c r="V228" s="41">
        <v>3</v>
      </c>
      <c r="W228" s="41">
        <v>25.843519999999998</v>
      </c>
      <c r="X228" s="41"/>
      <c r="Y228" s="41"/>
      <c r="Z228" s="41"/>
      <c r="AA228" s="41"/>
      <c r="AB228" s="41"/>
      <c r="AC228" s="41"/>
      <c r="AD228" s="41">
        <v>79.460000000000178</v>
      </c>
      <c r="AE228" s="41"/>
      <c r="AF228" s="41"/>
      <c r="AG228" s="41"/>
      <c r="AH228" s="41"/>
      <c r="AI228" s="41">
        <v>9.11</v>
      </c>
      <c r="AJ228" s="41"/>
      <c r="AK228" s="41">
        <v>18.04</v>
      </c>
      <c r="AL228" s="41"/>
      <c r="AM228" s="41"/>
      <c r="AN228" s="41">
        <v>14.069999999999999</v>
      </c>
      <c r="AO228" s="41"/>
      <c r="AP228" s="41"/>
      <c r="AQ228" s="41"/>
      <c r="AR228" s="41"/>
      <c r="AS228" s="41"/>
      <c r="AT228" s="41"/>
      <c r="AU228" s="41">
        <v>0.1202</v>
      </c>
      <c r="AV228" s="41"/>
      <c r="AW228" s="40">
        <v>0.15094674199999999</v>
      </c>
      <c r="AX228" s="41">
        <f t="shared" si="11"/>
        <v>15.0946742</v>
      </c>
      <c r="AY228" s="41"/>
      <c r="AZ228" s="41"/>
      <c r="BA228" s="41"/>
      <c r="BB228" s="41"/>
      <c r="BC228" s="41"/>
      <c r="BD228" s="41"/>
      <c r="BE228" s="41"/>
      <c r="BF228" s="41"/>
      <c r="BG228" s="41"/>
      <c r="BH228" s="41">
        <v>16.809999999999999</v>
      </c>
      <c r="BI228" s="41">
        <v>14.59</v>
      </c>
      <c r="BJ228" s="41">
        <v>0.105</v>
      </c>
      <c r="BK228" s="41"/>
      <c r="BL228" s="41"/>
      <c r="BM228" s="41">
        <v>24.73</v>
      </c>
      <c r="BN228" s="41">
        <v>12.959999999999999</v>
      </c>
    </row>
    <row r="229" spans="2:66" x14ac:dyDescent="0.25">
      <c r="B229" s="41">
        <v>17.45</v>
      </c>
      <c r="C229" s="41">
        <v>22.49</v>
      </c>
      <c r="D229" s="41">
        <v>12.129999999999999</v>
      </c>
      <c r="E229" s="41"/>
      <c r="F229" s="41"/>
      <c r="G229" s="41"/>
      <c r="H229" s="41"/>
      <c r="I229" s="41">
        <v>-33.456666666666734</v>
      </c>
      <c r="J229" s="41"/>
      <c r="K229" s="41"/>
      <c r="L229" s="41"/>
      <c r="M229" s="41"/>
      <c r="N229" s="41">
        <v>13.988261333333336</v>
      </c>
      <c r="O229" s="41"/>
      <c r="P229" s="41"/>
      <c r="Q229" s="41"/>
      <c r="R229" s="41"/>
      <c r="S229" s="41"/>
      <c r="T229" s="41"/>
      <c r="U229" s="42"/>
      <c r="V229" s="41">
        <v>3</v>
      </c>
      <c r="W229" s="41">
        <v>25.843099999999996</v>
      </c>
      <c r="X229" s="41"/>
      <c r="Y229" s="41"/>
      <c r="Z229" s="41"/>
      <c r="AA229" s="41"/>
      <c r="AB229" s="41"/>
      <c r="AC229" s="41"/>
      <c r="AD229" s="41">
        <v>79.460000000000178</v>
      </c>
      <c r="AE229" s="41"/>
      <c r="AF229" s="41"/>
      <c r="AG229" s="41"/>
      <c r="AH229" s="41"/>
      <c r="AI229" s="41">
        <v>9.11</v>
      </c>
      <c r="AJ229" s="41"/>
      <c r="AK229" s="41">
        <v>18.04</v>
      </c>
      <c r="AL229" s="41"/>
      <c r="AM229" s="41"/>
      <c r="AN229" s="41">
        <v>14.069999999999999</v>
      </c>
      <c r="AO229" s="41"/>
      <c r="AP229" s="41"/>
      <c r="AQ229" s="41"/>
      <c r="AR229" s="41"/>
      <c r="AS229" s="41"/>
      <c r="AT229" s="41"/>
      <c r="AU229" s="41">
        <v>0.1202</v>
      </c>
      <c r="AV229" s="41"/>
      <c r="AW229" s="40">
        <v>0.15094717299999999</v>
      </c>
      <c r="AX229" s="41">
        <f t="shared" si="11"/>
        <v>15.094717299999999</v>
      </c>
      <c r="AY229" s="41"/>
      <c r="AZ229" s="41"/>
      <c r="BA229" s="41"/>
      <c r="BB229" s="41"/>
      <c r="BC229" s="41"/>
      <c r="BD229" s="41"/>
      <c r="BE229" s="41"/>
      <c r="BF229" s="41"/>
      <c r="BG229" s="41"/>
      <c r="BH229" s="41">
        <v>16.809999999999999</v>
      </c>
      <c r="BI229" s="41">
        <v>14.59</v>
      </c>
      <c r="BJ229" s="41">
        <v>0.105</v>
      </c>
      <c r="BK229" s="41"/>
      <c r="BL229" s="41"/>
      <c r="BM229" s="41">
        <v>24.73</v>
      </c>
      <c r="BN229" s="41">
        <v>12.959999999999999</v>
      </c>
    </row>
    <row r="230" spans="2:66" x14ac:dyDescent="0.25">
      <c r="B230" s="41">
        <v>17.45</v>
      </c>
      <c r="C230" s="41">
        <v>22.49</v>
      </c>
      <c r="D230" s="41">
        <v>12.129999999999999</v>
      </c>
      <c r="E230" s="41"/>
      <c r="F230" s="41"/>
      <c r="G230" s="41"/>
      <c r="H230" s="41"/>
      <c r="I230" s="41">
        <v>-33.46</v>
      </c>
      <c r="J230" s="41"/>
      <c r="K230" s="41"/>
      <c r="L230" s="41"/>
      <c r="M230" s="41"/>
      <c r="N230" s="41">
        <v>13.988319555555556</v>
      </c>
      <c r="O230" s="41"/>
      <c r="P230" s="41"/>
      <c r="Q230" s="41"/>
      <c r="R230" s="41"/>
      <c r="S230" s="41"/>
      <c r="T230" s="41"/>
      <c r="U230" s="42"/>
      <c r="V230" s="41">
        <v>3</v>
      </c>
      <c r="W230" s="41">
        <v>25.84318</v>
      </c>
      <c r="X230" s="41"/>
      <c r="Y230" s="41"/>
      <c r="Z230" s="41"/>
      <c r="AA230" s="41"/>
      <c r="AB230" s="41"/>
      <c r="AC230" s="41"/>
      <c r="AD230" s="41">
        <v>79.460000000000178</v>
      </c>
      <c r="AE230" s="41"/>
      <c r="AF230" s="41"/>
      <c r="AG230" s="41"/>
      <c r="AH230" s="41"/>
      <c r="AI230" s="41">
        <v>9.11</v>
      </c>
      <c r="AJ230" s="41"/>
      <c r="AK230" s="41">
        <v>18.04</v>
      </c>
      <c r="AL230" s="41"/>
      <c r="AM230" s="41"/>
      <c r="AN230" s="41">
        <v>14.069999999999999</v>
      </c>
      <c r="AO230" s="41"/>
      <c r="AP230" s="41"/>
      <c r="AQ230" s="41"/>
      <c r="AR230" s="41"/>
      <c r="AS230" s="41"/>
      <c r="AT230" s="41"/>
      <c r="AU230" s="41">
        <v>0.1202</v>
      </c>
      <c r="AV230" s="41"/>
      <c r="AW230" s="40">
        <v>0.15094760400000001</v>
      </c>
      <c r="AX230" s="41">
        <f t="shared" si="11"/>
        <v>15.094760400000002</v>
      </c>
      <c r="AY230" s="41"/>
      <c r="AZ230" s="41"/>
      <c r="BA230" s="41"/>
      <c r="BB230" s="41"/>
      <c r="BC230" s="41"/>
      <c r="BD230" s="41"/>
      <c r="BE230" s="41"/>
      <c r="BF230" s="41"/>
      <c r="BG230" s="41"/>
      <c r="BH230" s="41">
        <v>16.809999999999999</v>
      </c>
      <c r="BI230" s="41">
        <v>14.59</v>
      </c>
      <c r="BJ230" s="41">
        <v>0.105</v>
      </c>
      <c r="BK230" s="41"/>
      <c r="BL230" s="41"/>
      <c r="BM230" s="41">
        <v>24.73</v>
      </c>
      <c r="BN230" s="41">
        <v>12.959999999999999</v>
      </c>
    </row>
    <row r="231" spans="2:66" x14ac:dyDescent="0.25">
      <c r="B231" s="41">
        <v>17.45</v>
      </c>
      <c r="C231" s="41">
        <v>22.49</v>
      </c>
      <c r="D231" s="41">
        <v>12.129999999999999</v>
      </c>
      <c r="E231" s="41"/>
      <c r="F231" s="41"/>
      <c r="G231" s="41"/>
      <c r="H231" s="41"/>
      <c r="I231" s="41">
        <v>-33.46</v>
      </c>
      <c r="J231" s="41"/>
      <c r="K231" s="41"/>
      <c r="L231" s="41"/>
      <c r="M231" s="41"/>
      <c r="N231" s="41">
        <v>13.988356888888889</v>
      </c>
      <c r="O231" s="41"/>
      <c r="P231" s="41"/>
      <c r="Q231" s="41"/>
      <c r="R231" s="41"/>
      <c r="S231" s="41"/>
      <c r="T231" s="41"/>
      <c r="U231" s="42"/>
      <c r="V231" s="41">
        <v>3</v>
      </c>
      <c r="W231" s="41">
        <v>25.84318</v>
      </c>
      <c r="X231" s="41"/>
      <c r="Y231" s="41"/>
      <c r="Z231" s="41"/>
      <c r="AA231" s="41"/>
      <c r="AB231" s="41"/>
      <c r="AC231" s="41"/>
      <c r="AD231" s="41">
        <v>79.460000000000178</v>
      </c>
      <c r="AE231" s="41"/>
      <c r="AF231" s="41"/>
      <c r="AG231" s="41"/>
      <c r="AH231" s="41"/>
      <c r="AI231" s="41">
        <v>9.11</v>
      </c>
      <c r="AJ231" s="41"/>
      <c r="AK231" s="41">
        <v>18.04</v>
      </c>
      <c r="AL231" s="41"/>
      <c r="AM231" s="41"/>
      <c r="AN231" s="41">
        <v>14.069999999999999</v>
      </c>
      <c r="AO231" s="41"/>
      <c r="AP231" s="41"/>
      <c r="AQ231" s="41"/>
      <c r="AR231" s="41"/>
      <c r="AS231" s="41"/>
      <c r="AT231" s="41"/>
      <c r="AU231" s="41">
        <v>0.1202</v>
      </c>
      <c r="AV231" s="41"/>
      <c r="AW231" s="40">
        <v>0.15094785799999999</v>
      </c>
      <c r="AX231" s="41">
        <f t="shared" si="11"/>
        <v>15.094785799999999</v>
      </c>
      <c r="AY231" s="41"/>
      <c r="AZ231" s="41"/>
      <c r="BA231" s="41"/>
      <c r="BB231" s="41"/>
      <c r="BC231" s="41"/>
      <c r="BD231" s="41"/>
      <c r="BE231" s="41"/>
      <c r="BF231" s="41"/>
      <c r="BG231" s="41"/>
      <c r="BH231" s="41">
        <v>16.809999999999999</v>
      </c>
      <c r="BI231" s="41">
        <v>14.59</v>
      </c>
      <c r="BJ231" s="41">
        <v>0.105</v>
      </c>
      <c r="BK231" s="41"/>
      <c r="BL231" s="41"/>
      <c r="BM231" s="41">
        <v>24.73</v>
      </c>
      <c r="BN231" s="41">
        <v>12.959999999999999</v>
      </c>
    </row>
    <row r="232" spans="2:66" x14ac:dyDescent="0.25">
      <c r="B232" s="41">
        <v>17.45</v>
      </c>
      <c r="C232" s="41">
        <v>22.49</v>
      </c>
      <c r="D232" s="41">
        <v>12.129999999999999</v>
      </c>
      <c r="E232" s="41"/>
      <c r="F232" s="41"/>
      <c r="G232" s="41"/>
      <c r="H232" s="41"/>
      <c r="I232" s="41">
        <v>-33.46</v>
      </c>
      <c r="J232" s="41"/>
      <c r="K232" s="41"/>
      <c r="L232" s="41"/>
      <c r="M232" s="41"/>
      <c r="N232" s="41">
        <v>13.988380888888891</v>
      </c>
      <c r="O232" s="41"/>
      <c r="P232" s="41"/>
      <c r="Q232" s="41"/>
      <c r="R232" s="41"/>
      <c r="S232" s="41"/>
      <c r="T232" s="41"/>
      <c r="U232" s="42"/>
      <c r="V232" s="41">
        <v>3</v>
      </c>
      <c r="W232" s="41">
        <v>25.843300000000003</v>
      </c>
      <c r="X232" s="41"/>
      <c r="Y232" s="41"/>
      <c r="Z232" s="41"/>
      <c r="AA232" s="41"/>
      <c r="AB232" s="41"/>
      <c r="AC232" s="41"/>
      <c r="AD232" s="41">
        <v>79.460000000000178</v>
      </c>
      <c r="AE232" s="41"/>
      <c r="AF232" s="41"/>
      <c r="AG232" s="41"/>
      <c r="AH232" s="41"/>
      <c r="AI232" s="41">
        <v>9.11</v>
      </c>
      <c r="AJ232" s="41"/>
      <c r="AK232" s="41">
        <v>18.04</v>
      </c>
      <c r="AL232" s="41"/>
      <c r="AM232" s="41"/>
      <c r="AN232" s="41">
        <v>14.069999999999999</v>
      </c>
      <c r="AO232" s="41"/>
      <c r="AP232" s="41"/>
      <c r="AQ232" s="41"/>
      <c r="AR232" s="41"/>
      <c r="AS232" s="41"/>
      <c r="AT232" s="41"/>
      <c r="AU232" s="41">
        <v>0.1202</v>
      </c>
      <c r="AV232" s="41"/>
      <c r="AW232" s="40">
        <v>0.150947938</v>
      </c>
      <c r="AX232" s="41">
        <f t="shared" si="11"/>
        <v>15.0947938</v>
      </c>
      <c r="AY232" s="41"/>
      <c r="AZ232" s="41"/>
      <c r="BA232" s="41"/>
      <c r="BB232" s="41"/>
      <c r="BC232" s="41"/>
      <c r="BD232" s="41"/>
      <c r="BE232" s="41"/>
      <c r="BF232" s="41"/>
      <c r="BG232" s="41"/>
      <c r="BH232" s="41">
        <v>16.809999999999999</v>
      </c>
      <c r="BI232" s="41">
        <v>14.59</v>
      </c>
      <c r="BJ232" s="41">
        <v>0.105</v>
      </c>
      <c r="BK232" s="41"/>
      <c r="BL232" s="41"/>
      <c r="BM232" s="41">
        <v>24.73</v>
      </c>
      <c r="BN232" s="41">
        <v>12.959999999999999</v>
      </c>
    </row>
    <row r="233" spans="2:66" x14ac:dyDescent="0.25">
      <c r="B233" s="41">
        <v>17.45</v>
      </c>
      <c r="C233" s="41">
        <v>22.49</v>
      </c>
      <c r="D233" s="41">
        <v>12.129999999999999</v>
      </c>
      <c r="E233" s="41"/>
      <c r="F233" s="41"/>
      <c r="G233" s="41"/>
      <c r="H233" s="41"/>
      <c r="I233" s="41">
        <v>-33.46</v>
      </c>
      <c r="J233" s="41"/>
      <c r="K233" s="41"/>
      <c r="L233" s="41"/>
      <c r="M233" s="41"/>
      <c r="N233" s="41">
        <v>13.988392888888889</v>
      </c>
      <c r="O233" s="41"/>
      <c r="P233" s="41"/>
      <c r="Q233" s="41"/>
      <c r="R233" s="41"/>
      <c r="S233" s="41"/>
      <c r="T233" s="41"/>
      <c r="U233" s="42"/>
      <c r="V233" s="41">
        <v>3</v>
      </c>
      <c r="W233" s="41">
        <v>25.843399999999999</v>
      </c>
      <c r="X233" s="41"/>
      <c r="Y233" s="41"/>
      <c r="Z233" s="41"/>
      <c r="AA233" s="41"/>
      <c r="AB233" s="41"/>
      <c r="AC233" s="41"/>
      <c r="AD233" s="41">
        <v>79.460000000000178</v>
      </c>
      <c r="AE233" s="41"/>
      <c r="AF233" s="41"/>
      <c r="AG233" s="41"/>
      <c r="AH233" s="41"/>
      <c r="AI233" s="41">
        <v>9.11</v>
      </c>
      <c r="AJ233" s="41"/>
      <c r="AK233" s="41">
        <v>18.04</v>
      </c>
      <c r="AL233" s="41"/>
      <c r="AM233" s="41"/>
      <c r="AN233" s="41">
        <v>14.069999999999999</v>
      </c>
      <c r="AO233" s="41"/>
      <c r="AP233" s="41"/>
      <c r="AQ233" s="41"/>
      <c r="AR233" s="41"/>
      <c r="AS233" s="41"/>
      <c r="AT233" s="41"/>
      <c r="AU233" s="41">
        <v>0.1202</v>
      </c>
      <c r="AV233" s="41"/>
      <c r="AW233" s="40">
        <v>0.150947947</v>
      </c>
      <c r="AX233" s="41">
        <f t="shared" si="11"/>
        <v>15.0947947</v>
      </c>
      <c r="AY233" s="41"/>
      <c r="AZ233" s="41"/>
      <c r="BA233" s="41"/>
      <c r="BB233" s="41"/>
      <c r="BC233" s="41"/>
      <c r="BD233" s="41"/>
      <c r="BE233" s="41"/>
      <c r="BF233" s="41"/>
      <c r="BG233" s="41"/>
      <c r="BH233" s="41">
        <v>16.809999999999999</v>
      </c>
      <c r="BI233" s="41">
        <v>14.59</v>
      </c>
      <c r="BJ233" s="41">
        <v>0.105</v>
      </c>
      <c r="BK233" s="41"/>
      <c r="BL233" s="41"/>
      <c r="BM233" s="41">
        <v>24.73</v>
      </c>
      <c r="BN233" s="41">
        <v>12.959999999999999</v>
      </c>
    </row>
    <row r="234" spans="2:66" x14ac:dyDescent="0.25">
      <c r="B234" s="41">
        <v>17.45</v>
      </c>
      <c r="C234" s="41">
        <v>22.49</v>
      </c>
      <c r="D234" s="41">
        <v>12.129999999999999</v>
      </c>
      <c r="E234" s="41"/>
      <c r="F234" s="41"/>
      <c r="G234" s="41"/>
      <c r="H234" s="41"/>
      <c r="I234" s="41">
        <v>-33.46</v>
      </c>
      <c r="J234" s="41"/>
      <c r="K234" s="41"/>
      <c r="L234" s="41"/>
      <c r="M234" s="41"/>
      <c r="N234" s="41">
        <v>13.988397777777777</v>
      </c>
      <c r="O234" s="41"/>
      <c r="P234" s="41"/>
      <c r="Q234" s="41"/>
      <c r="R234" s="41"/>
      <c r="S234" s="41"/>
      <c r="T234" s="41"/>
      <c r="U234" s="42"/>
      <c r="V234" s="41">
        <v>3</v>
      </c>
      <c r="W234" s="41">
        <v>25.843380000000003</v>
      </c>
      <c r="X234" s="41"/>
      <c r="Y234" s="41"/>
      <c r="Z234" s="41"/>
      <c r="AA234" s="41"/>
      <c r="AB234" s="41"/>
      <c r="AC234" s="41"/>
      <c r="AD234" s="41">
        <v>79.460000000000178</v>
      </c>
      <c r="AE234" s="41"/>
      <c r="AF234" s="41"/>
      <c r="AG234" s="41"/>
      <c r="AH234" s="41"/>
      <c r="AI234" s="41">
        <v>9.11</v>
      </c>
      <c r="AJ234" s="41"/>
      <c r="AK234" s="41">
        <v>18.04</v>
      </c>
      <c r="AL234" s="41"/>
      <c r="AM234" s="41"/>
      <c r="AN234" s="41">
        <v>14.069999999999999</v>
      </c>
      <c r="AO234" s="41"/>
      <c r="AP234" s="41"/>
      <c r="AQ234" s="41"/>
      <c r="AR234" s="41"/>
      <c r="AS234" s="41"/>
      <c r="AT234" s="41"/>
      <c r="AU234" s="41">
        <v>0.1202</v>
      </c>
      <c r="AV234" s="41"/>
      <c r="AW234" s="40">
        <v>0.15094795999999999</v>
      </c>
      <c r="AX234" s="41">
        <f t="shared" si="11"/>
        <v>15.094795999999999</v>
      </c>
      <c r="AY234" s="41"/>
      <c r="AZ234" s="41"/>
      <c r="BA234" s="41"/>
      <c r="BB234" s="41"/>
      <c r="BC234" s="41"/>
      <c r="BD234" s="41"/>
      <c r="BE234" s="41"/>
      <c r="BF234" s="41"/>
      <c r="BG234" s="41"/>
      <c r="BH234" s="41">
        <v>16.809999999999999</v>
      </c>
      <c r="BI234" s="41">
        <v>14.59</v>
      </c>
      <c r="BJ234" s="41">
        <v>0.105</v>
      </c>
      <c r="BK234" s="41"/>
      <c r="BL234" s="41"/>
      <c r="BM234" s="41">
        <v>24.73</v>
      </c>
      <c r="BN234" s="41">
        <v>12.959999999999999</v>
      </c>
    </row>
    <row r="235" spans="2:66" x14ac:dyDescent="0.25">
      <c r="B235" s="41">
        <v>17.45</v>
      </c>
      <c r="C235" s="41">
        <v>22.49</v>
      </c>
      <c r="D235" s="41">
        <v>12.129999999999999</v>
      </c>
      <c r="E235" s="41"/>
      <c r="F235" s="41"/>
      <c r="G235" s="41"/>
      <c r="H235" s="41"/>
      <c r="I235" s="41">
        <v>-33.46</v>
      </c>
      <c r="J235" s="41"/>
      <c r="K235" s="41"/>
      <c r="L235" s="41"/>
      <c r="M235" s="41"/>
      <c r="N235" s="41">
        <v>13.988399555555556</v>
      </c>
      <c r="O235" s="41"/>
      <c r="P235" s="41"/>
      <c r="Q235" s="41"/>
      <c r="R235" s="41"/>
      <c r="S235" s="41"/>
      <c r="T235" s="41"/>
      <c r="U235" s="42"/>
      <c r="V235" s="41">
        <v>3</v>
      </c>
      <c r="W235" s="41">
        <v>25.84338</v>
      </c>
      <c r="X235" s="41"/>
      <c r="Y235" s="41"/>
      <c r="Z235" s="41"/>
      <c r="AA235" s="41"/>
      <c r="AB235" s="41"/>
      <c r="AC235" s="41"/>
      <c r="AD235" s="41">
        <v>79.460000000000178</v>
      </c>
      <c r="AE235" s="41"/>
      <c r="AF235" s="41"/>
      <c r="AG235" s="41"/>
      <c r="AH235" s="41"/>
      <c r="AI235" s="41">
        <v>9.11</v>
      </c>
      <c r="AJ235" s="41"/>
      <c r="AK235" s="41">
        <v>18.04</v>
      </c>
      <c r="AL235" s="41"/>
      <c r="AM235" s="41"/>
      <c r="AN235" s="41">
        <v>14.069999999999999</v>
      </c>
      <c r="AO235" s="41"/>
      <c r="AP235" s="41"/>
      <c r="AQ235" s="41"/>
      <c r="AR235" s="41"/>
      <c r="AS235" s="41"/>
      <c r="AT235" s="41"/>
      <c r="AU235" s="41">
        <v>0.1202</v>
      </c>
      <c r="AV235" s="41"/>
      <c r="AW235" s="40">
        <v>0.15094797800000001</v>
      </c>
      <c r="AX235" s="41">
        <f t="shared" si="11"/>
        <v>15.0947978</v>
      </c>
      <c r="AY235" s="41"/>
      <c r="AZ235" s="41"/>
      <c r="BA235" s="41"/>
      <c r="BB235" s="41"/>
      <c r="BC235" s="41"/>
      <c r="BD235" s="41"/>
      <c r="BE235" s="41"/>
      <c r="BF235" s="41"/>
      <c r="BG235" s="41"/>
      <c r="BH235" s="41">
        <v>16.809999999999999</v>
      </c>
      <c r="BI235" s="41">
        <v>14.59</v>
      </c>
      <c r="BJ235" s="41">
        <v>0.105</v>
      </c>
      <c r="BK235" s="41"/>
      <c r="BL235" s="41"/>
      <c r="BM235" s="41">
        <v>24.73</v>
      </c>
      <c r="BN235" s="41">
        <v>12.959999999999999</v>
      </c>
    </row>
    <row r="236" spans="2:66" x14ac:dyDescent="0.25">
      <c r="B236" s="41">
        <v>17.45</v>
      </c>
      <c r="C236" s="41">
        <v>22.49</v>
      </c>
      <c r="D236" s="41">
        <v>12.129999999999999</v>
      </c>
      <c r="E236" s="41"/>
      <c r="F236" s="41"/>
      <c r="G236" s="41"/>
      <c r="H236" s="41"/>
      <c r="I236" s="41">
        <v>-33.46</v>
      </c>
      <c r="J236" s="41"/>
      <c r="K236" s="41"/>
      <c r="L236" s="41"/>
      <c r="M236" s="41"/>
      <c r="N236" s="41">
        <v>13.948821333333333</v>
      </c>
      <c r="O236" s="41"/>
      <c r="P236" s="41"/>
      <c r="Q236" s="41"/>
      <c r="R236" s="41"/>
      <c r="S236" s="41"/>
      <c r="T236" s="41"/>
      <c r="U236" s="42"/>
      <c r="V236" s="41">
        <v>3</v>
      </c>
      <c r="W236" s="41">
        <v>25.843399999999999</v>
      </c>
      <c r="X236" s="41"/>
      <c r="Y236" s="41"/>
      <c r="Z236" s="41"/>
      <c r="AA236" s="41"/>
      <c r="AB236" s="41"/>
      <c r="AC236" s="41"/>
      <c r="AD236" s="41">
        <v>79.460000000000178</v>
      </c>
      <c r="AE236" s="41"/>
      <c r="AF236" s="41"/>
      <c r="AG236" s="41"/>
      <c r="AH236" s="41"/>
      <c r="AI236" s="41">
        <v>9.11</v>
      </c>
      <c r="AJ236" s="41"/>
      <c r="AK236" s="41">
        <v>18.04</v>
      </c>
      <c r="AL236" s="41"/>
      <c r="AM236" s="41"/>
      <c r="AN236" s="41">
        <v>14.069999999999999</v>
      </c>
      <c r="AO236" s="41"/>
      <c r="AP236" s="41"/>
      <c r="AQ236" s="41"/>
      <c r="AR236" s="41"/>
      <c r="AS236" s="41"/>
      <c r="AT236" s="41"/>
      <c r="AU236" s="41">
        <v>0.1202</v>
      </c>
      <c r="AV236" s="41"/>
      <c r="AW236" s="40">
        <v>0.150947996</v>
      </c>
      <c r="AX236" s="41">
        <f t="shared" si="11"/>
        <v>15.0947996</v>
      </c>
      <c r="AY236" s="41"/>
      <c r="AZ236" s="41"/>
      <c r="BA236" s="41"/>
      <c r="BB236" s="41"/>
      <c r="BC236" s="41"/>
      <c r="BD236" s="41"/>
      <c r="BE236" s="41"/>
      <c r="BF236" s="41"/>
      <c r="BG236" s="41"/>
      <c r="BH236" s="41">
        <v>16.809999999999999</v>
      </c>
      <c r="BI236" s="41">
        <v>14.59</v>
      </c>
      <c r="BJ236" s="41">
        <v>0.105</v>
      </c>
      <c r="BK236" s="41"/>
      <c r="BL236" s="41"/>
      <c r="BM236" s="41">
        <v>24.73</v>
      </c>
      <c r="BN236" s="41">
        <v>12.959999999999999</v>
      </c>
    </row>
    <row r="237" spans="2:66" x14ac:dyDescent="0.25">
      <c r="B237" s="41">
        <v>17.45</v>
      </c>
      <c r="C237" s="41">
        <v>22.49</v>
      </c>
      <c r="D237" s="41">
        <v>12.129999999999999</v>
      </c>
      <c r="E237" s="41"/>
      <c r="F237" s="41"/>
      <c r="G237" s="41"/>
      <c r="H237" s="41"/>
      <c r="I237" s="41">
        <v>-33.46</v>
      </c>
      <c r="J237" s="41"/>
      <c r="K237" s="41"/>
      <c r="L237" s="41"/>
      <c r="M237" s="41"/>
      <c r="N237" s="41">
        <v>13.773418666666668</v>
      </c>
      <c r="O237" s="41"/>
      <c r="P237" s="41"/>
      <c r="Q237" s="41"/>
      <c r="R237" s="41"/>
      <c r="S237" s="41"/>
      <c r="T237" s="41"/>
      <c r="U237" s="42"/>
      <c r="V237" s="41">
        <v>3</v>
      </c>
      <c r="W237" s="41">
        <v>25.843399999999999</v>
      </c>
      <c r="X237" s="41"/>
      <c r="Y237" s="41"/>
      <c r="Z237" s="41"/>
      <c r="AA237" s="41"/>
      <c r="AB237" s="41"/>
      <c r="AC237" s="41"/>
      <c r="AD237" s="41">
        <v>79.460000000000178</v>
      </c>
      <c r="AE237" s="41"/>
      <c r="AF237" s="41"/>
      <c r="AG237" s="41"/>
      <c r="AH237" s="41"/>
      <c r="AI237" s="41">
        <v>9.11</v>
      </c>
      <c r="AJ237" s="41"/>
      <c r="AK237" s="41">
        <v>18.04</v>
      </c>
      <c r="AL237" s="41"/>
      <c r="AM237" s="41"/>
      <c r="AN237" s="41"/>
      <c r="AO237" s="41"/>
      <c r="AP237" s="41"/>
      <c r="AQ237" s="41"/>
      <c r="AR237" s="41"/>
      <c r="AS237" s="41"/>
      <c r="AT237" s="41"/>
      <c r="AU237" s="41">
        <v>0.1202</v>
      </c>
      <c r="AV237" s="41"/>
      <c r="AW237" s="40">
        <v>0.150948</v>
      </c>
      <c r="AX237" s="41">
        <f t="shared" si="11"/>
        <v>15.094799999999999</v>
      </c>
      <c r="AY237" s="41"/>
      <c r="AZ237" s="41"/>
      <c r="BA237" s="41"/>
      <c r="BB237" s="41"/>
      <c r="BC237" s="41"/>
      <c r="BD237" s="41"/>
      <c r="BE237" s="41"/>
      <c r="BF237" s="41"/>
      <c r="BG237" s="41"/>
      <c r="BH237" s="41">
        <v>16.809999999999999</v>
      </c>
      <c r="BI237" s="41">
        <v>14.59</v>
      </c>
      <c r="BJ237" s="41">
        <v>0.105</v>
      </c>
      <c r="BK237" s="41"/>
      <c r="BL237" s="41"/>
      <c r="BM237" s="41">
        <v>24.73</v>
      </c>
      <c r="BN237" s="41">
        <v>12.959999999999999</v>
      </c>
    </row>
    <row r="238" spans="2:66" x14ac:dyDescent="0.25">
      <c r="B238" s="41">
        <v>17.45</v>
      </c>
      <c r="C238" s="41">
        <v>22.49</v>
      </c>
      <c r="D238" s="41">
        <v>12.129999999999999</v>
      </c>
      <c r="E238" s="41"/>
      <c r="F238" s="41"/>
      <c r="G238" s="41"/>
      <c r="H238" s="41"/>
      <c r="I238" s="41">
        <v>-33.46</v>
      </c>
      <c r="J238" s="41"/>
      <c r="K238" s="41"/>
      <c r="L238" s="41"/>
      <c r="M238" s="41"/>
      <c r="N238" s="41">
        <v>13.428236000000002</v>
      </c>
      <c r="O238" s="41"/>
      <c r="P238" s="41"/>
      <c r="Q238" s="41"/>
      <c r="R238" s="41"/>
      <c r="S238" s="41"/>
      <c r="T238" s="41"/>
      <c r="U238" s="42"/>
      <c r="V238" s="41">
        <v>3</v>
      </c>
      <c r="W238" s="41">
        <v>25.843399999999999</v>
      </c>
      <c r="X238" s="41"/>
      <c r="Y238" s="41"/>
      <c r="Z238" s="41"/>
      <c r="AA238" s="41"/>
      <c r="AB238" s="41"/>
      <c r="AC238" s="41"/>
      <c r="AD238" s="41">
        <v>79.460000000000178</v>
      </c>
      <c r="AE238" s="41"/>
      <c r="AF238" s="41"/>
      <c r="AG238" s="41"/>
      <c r="AH238" s="41"/>
      <c r="AI238" s="41">
        <v>9.11</v>
      </c>
      <c r="AJ238" s="41"/>
      <c r="AK238" s="41">
        <v>18.04</v>
      </c>
      <c r="AL238" s="41"/>
      <c r="AM238" s="41"/>
      <c r="AN238" s="41"/>
      <c r="AO238" s="41"/>
      <c r="AP238" s="41"/>
      <c r="AQ238" s="41"/>
      <c r="AR238" s="41"/>
      <c r="AS238" s="41"/>
      <c r="AT238" s="41"/>
      <c r="AU238" s="41">
        <v>0.1202</v>
      </c>
      <c r="AV238" s="41"/>
      <c r="AW238" s="40">
        <v>0.150948</v>
      </c>
      <c r="AX238" s="41">
        <f t="shared" si="11"/>
        <v>15.094799999999999</v>
      </c>
      <c r="AY238" s="41"/>
      <c r="AZ238" s="41"/>
      <c r="BA238" s="41"/>
      <c r="BB238" s="41"/>
      <c r="BC238" s="41"/>
      <c r="BD238" s="41"/>
      <c r="BE238" s="41"/>
      <c r="BF238" s="41"/>
      <c r="BG238" s="41"/>
      <c r="BH238" s="41">
        <v>16.809999999999999</v>
      </c>
      <c r="BI238" s="41">
        <v>14.59</v>
      </c>
      <c r="BJ238" s="41">
        <v>0.105</v>
      </c>
      <c r="BK238" s="41"/>
      <c r="BL238" s="41"/>
      <c r="BM238" s="41">
        <v>24.73</v>
      </c>
      <c r="BN238" s="41">
        <v>12.959999999999999</v>
      </c>
    </row>
    <row r="239" spans="2:66" x14ac:dyDescent="0.25">
      <c r="B239" s="41">
        <v>17.45</v>
      </c>
      <c r="C239" s="41">
        <v>22.49</v>
      </c>
      <c r="D239" s="41">
        <v>12.129999999999999</v>
      </c>
      <c r="E239" s="41"/>
      <c r="F239" s="41"/>
      <c r="G239" s="41"/>
      <c r="H239" s="41"/>
      <c r="I239" s="41">
        <v>-33.46</v>
      </c>
      <c r="J239" s="41"/>
      <c r="K239" s="41"/>
      <c r="L239" s="41"/>
      <c r="M239" s="41"/>
      <c r="N239" s="41">
        <v>12.969829999999998</v>
      </c>
      <c r="O239" s="41"/>
      <c r="P239" s="41"/>
      <c r="Q239" s="41"/>
      <c r="R239" s="41"/>
      <c r="S239" s="41"/>
      <c r="T239" s="41"/>
      <c r="U239" s="42"/>
      <c r="V239" s="41">
        <v>3</v>
      </c>
      <c r="W239" s="41">
        <v>25.843399999999999</v>
      </c>
      <c r="X239" s="41"/>
      <c r="Y239" s="41"/>
      <c r="Z239" s="41"/>
      <c r="AA239" s="41"/>
      <c r="AB239" s="41"/>
      <c r="AC239" s="41"/>
      <c r="AD239" s="41">
        <v>79.460000000000178</v>
      </c>
      <c r="AE239" s="41"/>
      <c r="AF239" s="41"/>
      <c r="AG239" s="41"/>
      <c r="AH239" s="41"/>
      <c r="AI239" s="41">
        <v>9.11</v>
      </c>
      <c r="AJ239" s="41"/>
      <c r="AK239" s="41">
        <v>18.04</v>
      </c>
      <c r="AL239" s="41"/>
      <c r="AM239" s="41"/>
      <c r="AN239" s="41"/>
      <c r="AO239" s="41"/>
      <c r="AP239" s="41"/>
      <c r="AQ239" s="41"/>
      <c r="AR239" s="41"/>
      <c r="AS239" s="41"/>
      <c r="AT239" s="41"/>
      <c r="AU239" s="41">
        <v>0.1202</v>
      </c>
      <c r="AV239" s="41"/>
      <c r="AW239" s="40">
        <v>0.150948</v>
      </c>
      <c r="AX239" s="41">
        <f t="shared" si="11"/>
        <v>15.094799999999999</v>
      </c>
      <c r="AY239" s="41"/>
      <c r="AZ239" s="41"/>
      <c r="BA239" s="41"/>
      <c r="BB239" s="41"/>
      <c r="BC239" s="41"/>
      <c r="BD239" s="41"/>
      <c r="BE239" s="41"/>
      <c r="BF239" s="41"/>
      <c r="BG239" s="41"/>
      <c r="BH239" s="41">
        <v>16.809999999999999</v>
      </c>
      <c r="BI239" s="41">
        <v>14.59</v>
      </c>
      <c r="BJ239" s="41">
        <v>0.105</v>
      </c>
      <c r="BK239" s="41"/>
      <c r="BL239" s="41"/>
      <c r="BM239" s="41">
        <v>24.73</v>
      </c>
      <c r="BN239" s="41">
        <v>12.959999999999999</v>
      </c>
    </row>
    <row r="240" spans="2:66" x14ac:dyDescent="0.25">
      <c r="B240" s="41">
        <v>17.4496</v>
      </c>
      <c r="C240" s="41">
        <v>22.49</v>
      </c>
      <c r="D240" s="41">
        <v>12.13</v>
      </c>
      <c r="E240" s="41"/>
      <c r="F240" s="41"/>
      <c r="G240" s="41"/>
      <c r="H240" s="41"/>
      <c r="I240" s="41">
        <v>-33.46</v>
      </c>
      <c r="J240" s="41"/>
      <c r="K240" s="41"/>
      <c r="L240" s="41"/>
      <c r="M240" s="41"/>
      <c r="N240" s="41">
        <v>12.715187499999999</v>
      </c>
      <c r="O240" s="41"/>
      <c r="P240" s="41"/>
      <c r="Q240" s="41"/>
      <c r="R240" s="41"/>
      <c r="S240" s="41"/>
      <c r="T240" s="41"/>
      <c r="U240" s="41"/>
      <c r="V240" s="41">
        <v>3</v>
      </c>
      <c r="W240" s="41">
        <v>25.843399999999999</v>
      </c>
      <c r="X240" s="41"/>
      <c r="Y240" s="41"/>
      <c r="Z240" s="41"/>
      <c r="AA240" s="41"/>
      <c r="AB240" s="41"/>
      <c r="AC240" s="41"/>
      <c r="AD240" s="41">
        <v>79.460000000000178</v>
      </c>
      <c r="AE240" s="41"/>
      <c r="AF240" s="41"/>
      <c r="AG240" s="41"/>
      <c r="AH240" s="41"/>
      <c r="AI240" s="41">
        <v>9.11</v>
      </c>
      <c r="AJ240" s="41"/>
      <c r="AK240" s="41">
        <v>18.04</v>
      </c>
      <c r="AL240" s="41"/>
      <c r="AM240" s="41"/>
      <c r="AN240" s="41"/>
      <c r="AO240" s="41"/>
      <c r="AP240" s="41"/>
      <c r="AQ240" s="41"/>
      <c r="AR240" s="41"/>
      <c r="AS240" s="41"/>
      <c r="AT240" s="41"/>
      <c r="AU240" s="41">
        <v>0.1202</v>
      </c>
      <c r="AV240" s="41"/>
      <c r="AW240" s="40">
        <v>0.150948</v>
      </c>
      <c r="AX240" s="41">
        <f t="shared" si="11"/>
        <v>15.094799999999999</v>
      </c>
      <c r="AY240" s="41"/>
      <c r="AZ240" s="41"/>
      <c r="BA240" s="41"/>
      <c r="BB240" s="41"/>
      <c r="BC240" s="41"/>
      <c r="BD240" s="41"/>
      <c r="BE240" s="41"/>
      <c r="BF240" s="41"/>
      <c r="BG240" s="41"/>
      <c r="BH240" s="41">
        <v>16.81111111111111</v>
      </c>
      <c r="BI240" s="41">
        <v>14.591111111111111</v>
      </c>
      <c r="BJ240" s="41">
        <v>0.105</v>
      </c>
      <c r="BK240" s="41"/>
      <c r="BL240" s="41"/>
      <c r="BM240" s="41">
        <v>24.73</v>
      </c>
      <c r="BN240" s="41">
        <v>12.959999999999999</v>
      </c>
    </row>
    <row r="241" spans="2:66" x14ac:dyDescent="0.25">
      <c r="B241" s="41">
        <v>17.449600000000004</v>
      </c>
      <c r="C241" s="41">
        <v>22.49</v>
      </c>
      <c r="D241" s="41"/>
      <c r="E241" s="41"/>
      <c r="F241" s="41"/>
      <c r="G241" s="41"/>
      <c r="H241" s="41"/>
      <c r="I241" s="41">
        <v>-33.46</v>
      </c>
      <c r="J241" s="41"/>
      <c r="K241" s="41"/>
      <c r="L241" s="41"/>
      <c r="M241" s="41"/>
      <c r="N241" s="41">
        <v>12.356747777777777</v>
      </c>
      <c r="O241" s="41"/>
      <c r="P241" s="41"/>
      <c r="Q241" s="41"/>
      <c r="R241" s="41"/>
      <c r="S241" s="41"/>
      <c r="T241" s="41"/>
      <c r="U241" s="41"/>
      <c r="V241" s="41">
        <v>3</v>
      </c>
      <c r="W241" s="41">
        <v>25.843399999999999</v>
      </c>
      <c r="X241" s="41"/>
      <c r="Y241" s="41"/>
      <c r="Z241" s="41"/>
      <c r="AA241" s="41"/>
      <c r="AB241" s="41"/>
      <c r="AC241" s="41"/>
      <c r="AD241" s="41">
        <v>79.460000000000093</v>
      </c>
      <c r="AE241" s="41"/>
      <c r="AF241" s="41"/>
      <c r="AG241" s="41"/>
      <c r="AH241" s="41"/>
      <c r="AI241" s="41">
        <v>9.11</v>
      </c>
      <c r="AJ241" s="41"/>
      <c r="AK241" s="41">
        <v>18.04</v>
      </c>
      <c r="AL241" s="41"/>
      <c r="AM241" s="41"/>
      <c r="AN241" s="41"/>
      <c r="AO241" s="41"/>
      <c r="AP241" s="41"/>
      <c r="AQ241" s="41"/>
      <c r="AR241" s="41"/>
      <c r="AS241" s="41"/>
      <c r="AT241" s="41"/>
      <c r="AU241" s="41">
        <v>0.1202</v>
      </c>
      <c r="AV241" s="41"/>
      <c r="AW241" s="41"/>
      <c r="AX241" s="41">
        <v>15.09</v>
      </c>
      <c r="AY241" s="41"/>
      <c r="AZ241" s="41"/>
      <c r="BA241" s="41"/>
      <c r="BB241" s="41"/>
      <c r="BC241" s="41"/>
      <c r="BD241" s="41"/>
      <c r="BE241" s="41"/>
      <c r="BF241" s="41"/>
      <c r="BG241" s="41"/>
      <c r="BH241" s="41">
        <v>16.812777777777775</v>
      </c>
      <c r="BI241" s="41">
        <v>14.592777777777776</v>
      </c>
      <c r="BJ241" s="41">
        <v>0.105</v>
      </c>
      <c r="BK241" s="41"/>
      <c r="BL241" s="41"/>
      <c r="BM241" s="41">
        <v>24.73</v>
      </c>
      <c r="BN241" s="41">
        <v>12.959999999999999</v>
      </c>
    </row>
    <row r="242" spans="2:66" x14ac:dyDescent="0.25">
      <c r="B242" s="41">
        <v>17.4496</v>
      </c>
      <c r="C242" s="41">
        <v>22.49</v>
      </c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>
        <v>13.288399999999999</v>
      </c>
      <c r="O242" s="41"/>
      <c r="P242" s="41"/>
      <c r="Q242" s="41"/>
      <c r="R242" s="41"/>
      <c r="S242" s="41"/>
      <c r="T242" s="41"/>
      <c r="U242" s="41"/>
      <c r="V242" s="41"/>
      <c r="W242" s="41">
        <v>25.843399999999999</v>
      </c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>
        <v>9.11</v>
      </c>
      <c r="AJ242" s="41"/>
      <c r="AK242" s="41">
        <v>18.04</v>
      </c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>
        <v>16.814166666666665</v>
      </c>
      <c r="BI242" s="41">
        <v>14.594166666666666</v>
      </c>
      <c r="BJ242" s="41">
        <v>0.105</v>
      </c>
      <c r="BK242" s="41"/>
      <c r="BL242" s="41"/>
      <c r="BM242" s="41">
        <v>24.73</v>
      </c>
      <c r="BN242" s="41">
        <v>12.959999999999999</v>
      </c>
    </row>
    <row r="243" spans="2:66" x14ac:dyDescent="0.25">
      <c r="B243" s="41">
        <v>17.4496</v>
      </c>
      <c r="C243" s="41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</row>
    <row r="244" spans="2:66" x14ac:dyDescent="0.25">
      <c r="BC244" s="2"/>
    </row>
  </sheetData>
  <pageMargins left="0.7" right="0.7" top="0.75" bottom="0.75" header="0.3" footer="0.3"/>
  <pageSetup orientation="portrait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1D381-F67F-42D4-AC7A-F0773F3A9FFB}">
  <dimension ref="A1:Q15"/>
  <sheetViews>
    <sheetView zoomScale="91" zoomScaleNormal="91" workbookViewId="0">
      <selection activeCell="G9" sqref="G9"/>
    </sheetView>
  </sheetViews>
  <sheetFormatPr defaultColWidth="7.625" defaultRowHeight="15" x14ac:dyDescent="0.25"/>
  <cols>
    <col min="1" max="16384" width="7.625" style="3"/>
  </cols>
  <sheetData>
    <row r="1" spans="1:17" ht="15.75" thickBot="1" x14ac:dyDescent="0.3">
      <c r="A1" s="38" t="s">
        <v>64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O1" s="39" t="s">
        <v>78</v>
      </c>
      <c r="P1" s="39"/>
      <c r="Q1" s="39"/>
    </row>
    <row r="2" spans="1:17" x14ac:dyDescent="0.25">
      <c r="A2" s="3" t="s">
        <v>63</v>
      </c>
      <c r="B2" s="3">
        <v>2015</v>
      </c>
      <c r="C2" s="3">
        <v>2020</v>
      </c>
      <c r="D2" s="3">
        <v>2025</v>
      </c>
      <c r="E2" s="3">
        <v>2030</v>
      </c>
      <c r="F2" s="3">
        <v>2035</v>
      </c>
      <c r="G2" s="3">
        <v>2040</v>
      </c>
      <c r="H2" s="3">
        <v>2045</v>
      </c>
      <c r="I2" s="3">
        <v>2050</v>
      </c>
      <c r="J2" s="3">
        <v>2055</v>
      </c>
      <c r="K2" s="3">
        <v>2060</v>
      </c>
      <c r="L2" s="3">
        <v>2065</v>
      </c>
      <c r="O2" s="3" t="s">
        <v>0</v>
      </c>
      <c r="P2" s="3" t="s">
        <v>61</v>
      </c>
      <c r="Q2" s="3" t="s">
        <v>62</v>
      </c>
    </row>
    <row r="3" spans="1:17" x14ac:dyDescent="0.25">
      <c r="A3" s="3" t="s">
        <v>61</v>
      </c>
      <c r="B3" s="5">
        <v>42.7</v>
      </c>
      <c r="C3" s="5">
        <v>47.8</v>
      </c>
      <c r="D3" s="5">
        <v>50.2</v>
      </c>
      <c r="E3" s="5">
        <v>52.7</v>
      </c>
      <c r="F3" s="5">
        <v>56.6</v>
      </c>
      <c r="G3" s="5">
        <v>64</v>
      </c>
      <c r="H3" s="5">
        <v>68.400000000000006</v>
      </c>
      <c r="I3" s="5">
        <v>71.2</v>
      </c>
      <c r="J3" s="5">
        <v>72.3</v>
      </c>
      <c r="K3" s="5">
        <v>71.900000000000006</v>
      </c>
      <c r="L3" s="5">
        <v>71.099999999999994</v>
      </c>
      <c r="O3" s="4">
        <v>2015</v>
      </c>
      <c r="P3" s="7">
        <f>B3</f>
        <v>42.7</v>
      </c>
      <c r="Q3" s="7">
        <f>AVERAGE(B4:B13)</f>
        <v>31.069999999999993</v>
      </c>
    </row>
    <row r="4" spans="1:17" x14ac:dyDescent="0.25">
      <c r="A4" s="6" t="s">
        <v>60</v>
      </c>
      <c r="B4" s="5">
        <v>35</v>
      </c>
      <c r="C4" s="5">
        <v>38.1</v>
      </c>
      <c r="D4" s="5">
        <v>42</v>
      </c>
      <c r="E4" s="5">
        <v>48.3</v>
      </c>
      <c r="F4" s="5">
        <v>55.6</v>
      </c>
      <c r="G4" s="5">
        <v>62.6</v>
      </c>
      <c r="H4" s="5">
        <v>66.099999999999994</v>
      </c>
      <c r="I4" s="5">
        <v>66.2</v>
      </c>
      <c r="J4" s="5">
        <v>64.7</v>
      </c>
      <c r="K4" s="5">
        <v>62.7</v>
      </c>
      <c r="L4" s="5">
        <v>60.9</v>
      </c>
      <c r="O4" s="4">
        <v>2025</v>
      </c>
      <c r="P4" s="7">
        <f>D3</f>
        <v>50.2</v>
      </c>
      <c r="Q4" s="7">
        <f>AVERAGE(D4:D13)</f>
        <v>37.18</v>
      </c>
    </row>
    <row r="5" spans="1:17" ht="45" x14ac:dyDescent="0.25">
      <c r="A5" s="6" t="s">
        <v>59</v>
      </c>
      <c r="B5" s="5">
        <v>32.1</v>
      </c>
      <c r="C5" s="5">
        <v>34.200000000000003</v>
      </c>
      <c r="D5" s="5">
        <v>38.5</v>
      </c>
      <c r="E5" s="5">
        <v>44.9</v>
      </c>
      <c r="F5" s="5">
        <v>51.2</v>
      </c>
      <c r="G5" s="5">
        <v>52.8</v>
      </c>
      <c r="H5" s="5">
        <v>53.1</v>
      </c>
      <c r="I5" s="5">
        <v>54.4</v>
      </c>
      <c r="J5" s="5">
        <v>56.7</v>
      </c>
      <c r="K5" s="5">
        <v>57.8</v>
      </c>
      <c r="L5" s="5">
        <v>58.4</v>
      </c>
      <c r="O5" s="4">
        <v>2035</v>
      </c>
      <c r="P5" s="7">
        <f>F3</f>
        <v>56.6</v>
      </c>
      <c r="Q5" s="7">
        <f>AVERAGE(F4:F13)</f>
        <v>45.179999999999993</v>
      </c>
    </row>
    <row r="6" spans="1:17" ht="30" x14ac:dyDescent="0.25">
      <c r="A6" s="6" t="s">
        <v>58</v>
      </c>
      <c r="B6" s="5">
        <v>32</v>
      </c>
      <c r="C6" s="5">
        <v>36.5</v>
      </c>
      <c r="D6" s="5">
        <v>39.9</v>
      </c>
      <c r="E6" s="5">
        <v>42.9</v>
      </c>
      <c r="F6" s="5">
        <v>44.2</v>
      </c>
      <c r="G6" s="5">
        <v>43.3</v>
      </c>
      <c r="H6" s="5">
        <v>43.4</v>
      </c>
      <c r="I6" s="5">
        <v>44.3</v>
      </c>
      <c r="J6" s="5">
        <v>45.2</v>
      </c>
      <c r="K6" s="5">
        <v>47.1</v>
      </c>
      <c r="L6" s="5">
        <v>47.9</v>
      </c>
      <c r="O6" s="4">
        <v>2045</v>
      </c>
      <c r="P6" s="7">
        <f>H3</f>
        <v>68.400000000000006</v>
      </c>
      <c r="Q6" s="7">
        <f>AVERAGE(H4:H13)</f>
        <v>51</v>
      </c>
    </row>
    <row r="7" spans="1:17" ht="30" x14ac:dyDescent="0.25">
      <c r="A7" s="6" t="s">
        <v>57</v>
      </c>
      <c r="B7" s="5">
        <v>31.8</v>
      </c>
      <c r="C7" s="5">
        <v>35.299999999999997</v>
      </c>
      <c r="D7" s="5">
        <v>39.1</v>
      </c>
      <c r="E7" s="5">
        <v>44.2</v>
      </c>
      <c r="F7" s="5">
        <v>49.6</v>
      </c>
      <c r="G7" s="5">
        <v>57.2</v>
      </c>
      <c r="H7" s="5">
        <v>63.9</v>
      </c>
      <c r="I7" s="5">
        <v>67.5</v>
      </c>
      <c r="J7" s="5">
        <v>67.900000000000006</v>
      </c>
      <c r="K7" s="5">
        <v>67.7</v>
      </c>
      <c r="L7" s="5">
        <v>68.5</v>
      </c>
      <c r="O7" s="4">
        <v>2055</v>
      </c>
      <c r="P7" s="7">
        <f>J3</f>
        <v>72.3</v>
      </c>
      <c r="Q7" s="7">
        <f>AVERAGE(J4:J13)</f>
        <v>54.470000000000006</v>
      </c>
    </row>
    <row r="8" spans="1:17" ht="30" x14ac:dyDescent="0.25">
      <c r="A8" s="6" t="s">
        <v>56</v>
      </c>
      <c r="B8" s="5">
        <v>31.1</v>
      </c>
      <c r="C8" s="5">
        <v>32.799999999999997</v>
      </c>
      <c r="D8" s="5">
        <v>34.6</v>
      </c>
      <c r="E8" s="5">
        <v>36.700000000000003</v>
      </c>
      <c r="F8" s="5">
        <v>39</v>
      </c>
      <c r="G8" s="5">
        <v>40.299999999999997</v>
      </c>
      <c r="H8" s="5">
        <v>40.6</v>
      </c>
      <c r="I8" s="5">
        <v>41.3</v>
      </c>
      <c r="J8" s="5">
        <v>43.4</v>
      </c>
      <c r="K8" s="5">
        <v>46.3</v>
      </c>
      <c r="L8" s="5">
        <v>45.7</v>
      </c>
      <c r="O8" s="4">
        <v>2065</v>
      </c>
      <c r="P8" s="7">
        <f>L3</f>
        <v>71.099999999999994</v>
      </c>
      <c r="Q8" s="7">
        <f>AVERAGE(L4:L13)</f>
        <v>54.379999999999995</v>
      </c>
    </row>
    <row r="9" spans="1:17" ht="30" x14ac:dyDescent="0.25">
      <c r="A9" s="6" t="s">
        <v>55</v>
      </c>
      <c r="B9" s="5">
        <v>30.5</v>
      </c>
      <c r="C9" s="5">
        <v>32.4</v>
      </c>
      <c r="D9" s="5">
        <v>35.9</v>
      </c>
      <c r="E9" s="5">
        <v>40.299999999999997</v>
      </c>
      <c r="F9" s="5">
        <v>47</v>
      </c>
      <c r="G9" s="5">
        <v>54.3</v>
      </c>
      <c r="H9" s="5">
        <v>62</v>
      </c>
      <c r="I9" s="5">
        <v>67.7</v>
      </c>
      <c r="J9" s="5">
        <v>68.400000000000006</v>
      </c>
      <c r="K9" s="5">
        <v>67.5</v>
      </c>
      <c r="L9" s="5">
        <v>66.900000000000006</v>
      </c>
      <c r="O9" s="4"/>
    </row>
    <row r="10" spans="1:17" ht="30" x14ac:dyDescent="0.25">
      <c r="A10" s="6" t="s">
        <v>54</v>
      </c>
      <c r="B10" s="5">
        <v>30.2</v>
      </c>
      <c r="C10" s="5">
        <v>33.700000000000003</v>
      </c>
      <c r="D10" s="5">
        <v>36.799999999999997</v>
      </c>
      <c r="E10" s="5">
        <v>40.299999999999997</v>
      </c>
      <c r="F10" s="5">
        <v>43.5</v>
      </c>
      <c r="G10" s="5">
        <v>46</v>
      </c>
      <c r="H10" s="5">
        <v>46.5</v>
      </c>
      <c r="I10" s="5">
        <v>47.2</v>
      </c>
      <c r="J10" s="5">
        <v>47.4</v>
      </c>
      <c r="K10" s="5">
        <v>47.2</v>
      </c>
      <c r="L10" s="5">
        <v>47.7</v>
      </c>
      <c r="O10" s="4"/>
    </row>
    <row r="11" spans="1:17" ht="26.25" customHeight="1" x14ac:dyDescent="0.25">
      <c r="A11" s="6" t="s">
        <v>53</v>
      </c>
      <c r="B11" s="5">
        <v>29.7</v>
      </c>
      <c r="C11" s="5">
        <v>31.8</v>
      </c>
      <c r="D11" s="5">
        <v>34.1</v>
      </c>
      <c r="E11" s="5">
        <v>37.4</v>
      </c>
      <c r="F11" s="5">
        <v>40.9</v>
      </c>
      <c r="G11" s="5">
        <v>42.1</v>
      </c>
      <c r="H11" s="5">
        <v>42.3</v>
      </c>
      <c r="I11" s="5">
        <v>41</v>
      </c>
      <c r="J11" s="5">
        <v>41.3</v>
      </c>
      <c r="K11" s="5">
        <v>43.5</v>
      </c>
      <c r="L11" s="5">
        <v>45.4</v>
      </c>
      <c r="O11" s="4"/>
    </row>
    <row r="12" spans="1:17" ht="30" x14ac:dyDescent="0.25">
      <c r="A12" s="6" t="s">
        <v>52</v>
      </c>
      <c r="B12" s="5">
        <v>29.4</v>
      </c>
      <c r="C12" s="5">
        <v>32.1</v>
      </c>
      <c r="D12" s="5">
        <v>35.5</v>
      </c>
      <c r="E12" s="5">
        <v>38.6</v>
      </c>
      <c r="F12" s="5">
        <v>40.4</v>
      </c>
      <c r="G12" s="5">
        <v>43</v>
      </c>
      <c r="H12" s="5">
        <v>44.9</v>
      </c>
      <c r="I12" s="5">
        <v>48</v>
      </c>
      <c r="J12" s="5">
        <v>52.4</v>
      </c>
      <c r="K12" s="5">
        <v>53.4</v>
      </c>
      <c r="L12" s="5">
        <v>48.4</v>
      </c>
      <c r="O12" s="4"/>
    </row>
    <row r="13" spans="1:17" ht="30" x14ac:dyDescent="0.25">
      <c r="A13" s="6" t="s">
        <v>51</v>
      </c>
      <c r="B13" s="5">
        <v>28.9</v>
      </c>
      <c r="C13" s="5">
        <v>32.299999999999997</v>
      </c>
      <c r="D13" s="5">
        <v>35.4</v>
      </c>
      <c r="E13" s="5">
        <v>38.5</v>
      </c>
      <c r="F13" s="5">
        <v>40.4</v>
      </c>
      <c r="G13" s="5">
        <v>43.8</v>
      </c>
      <c r="H13" s="5">
        <v>47.2</v>
      </c>
      <c r="I13" s="5">
        <v>51.5</v>
      </c>
      <c r="J13" s="5">
        <v>57.3</v>
      </c>
      <c r="K13" s="5">
        <v>57.9</v>
      </c>
      <c r="L13" s="5">
        <v>54</v>
      </c>
      <c r="O13" s="4"/>
    </row>
    <row r="15" spans="1:17" x14ac:dyDescent="0.25">
      <c r="A15" s="3" t="s">
        <v>65</v>
      </c>
    </row>
  </sheetData>
  <mergeCells count="2">
    <mergeCell ref="A1:L1"/>
    <mergeCell ref="O1:Q1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8A1C2-419A-4526-BB24-578A09911BFA}">
  <dimension ref="A1:H39"/>
  <sheetViews>
    <sheetView zoomScaleNormal="100" workbookViewId="0">
      <selection activeCell="I27" sqref="I27"/>
    </sheetView>
  </sheetViews>
  <sheetFormatPr defaultColWidth="7.625" defaultRowHeight="12.75" x14ac:dyDescent="0.2"/>
  <cols>
    <col min="1" max="1" width="5.875" style="9" bestFit="1" customWidth="1"/>
    <col min="2" max="2" width="4.375" style="9" bestFit="1" customWidth="1"/>
    <col min="3" max="16384" width="7.625" style="9"/>
  </cols>
  <sheetData>
    <row r="1" spans="1:8" ht="32.25" customHeight="1" thickBot="1" x14ac:dyDescent="0.25">
      <c r="A1" s="29" t="s">
        <v>106</v>
      </c>
      <c r="B1" s="29"/>
    </row>
    <row r="2" spans="1:8" ht="32.25" customHeight="1" thickBot="1" x14ac:dyDescent="0.25">
      <c r="A2" s="28" t="s">
        <v>63</v>
      </c>
      <c r="B2" s="28">
        <v>2018</v>
      </c>
      <c r="C2" s="28" t="s">
        <v>105</v>
      </c>
      <c r="D2" s="28" t="s">
        <v>104</v>
      </c>
      <c r="E2" s="27" t="s">
        <v>103</v>
      </c>
      <c r="F2" s="26" t="s">
        <v>102</v>
      </c>
      <c r="G2" s="26" t="s">
        <v>101</v>
      </c>
      <c r="H2" s="26" t="s">
        <v>100</v>
      </c>
    </row>
    <row r="3" spans="1:8" x14ac:dyDescent="0.2">
      <c r="A3" s="24" t="s">
        <v>71</v>
      </c>
      <c r="B3" s="23">
        <v>27</v>
      </c>
      <c r="C3" s="9">
        <f t="shared" ref="C3:C37" si="0">_xlfn.RANK.EQ(B3,$B$3:$B$37,0)</f>
        <v>1</v>
      </c>
      <c r="D3" s="9">
        <v>1</v>
      </c>
      <c r="F3" s="9">
        <f t="shared" ref="F3:F37" si="1">AVERAGE($B$3:$B$12)</f>
        <v>24.3</v>
      </c>
      <c r="G3" s="9">
        <f t="shared" ref="G3:G37" si="2">AVERAGE($B$28:$B$37)</f>
        <v>12.370000000000001</v>
      </c>
      <c r="H3" s="9">
        <f t="shared" ref="H3:H37" si="3">MEDIAN($B$3:$B$37)</f>
        <v>20</v>
      </c>
    </row>
    <row r="4" spans="1:8" x14ac:dyDescent="0.2">
      <c r="A4" s="24" t="s">
        <v>70</v>
      </c>
      <c r="B4" s="23">
        <v>25</v>
      </c>
      <c r="C4" s="9">
        <f t="shared" si="0"/>
        <v>2</v>
      </c>
      <c r="D4" s="9">
        <v>1</v>
      </c>
      <c r="F4" s="9">
        <f t="shared" si="1"/>
        <v>24.3</v>
      </c>
      <c r="G4" s="9">
        <f t="shared" si="2"/>
        <v>12.370000000000001</v>
      </c>
      <c r="H4" s="9">
        <f t="shared" si="3"/>
        <v>20</v>
      </c>
    </row>
    <row r="5" spans="1:8" x14ac:dyDescent="0.2">
      <c r="A5" s="24" t="s">
        <v>72</v>
      </c>
      <c r="B5" s="23">
        <v>25</v>
      </c>
      <c r="C5" s="9">
        <f t="shared" si="0"/>
        <v>2</v>
      </c>
      <c r="D5" s="9">
        <v>1</v>
      </c>
      <c r="F5" s="9">
        <f t="shared" si="1"/>
        <v>24.3</v>
      </c>
      <c r="G5" s="9">
        <f t="shared" si="2"/>
        <v>12.370000000000001</v>
      </c>
      <c r="H5" s="9">
        <f t="shared" si="3"/>
        <v>20</v>
      </c>
    </row>
    <row r="6" spans="1:8" x14ac:dyDescent="0.2">
      <c r="A6" s="24" t="s">
        <v>69</v>
      </c>
      <c r="B6" s="23">
        <v>25</v>
      </c>
      <c r="C6" s="9">
        <f t="shared" si="0"/>
        <v>2</v>
      </c>
      <c r="D6" s="9">
        <v>1</v>
      </c>
      <c r="F6" s="9">
        <f t="shared" si="1"/>
        <v>24.3</v>
      </c>
      <c r="G6" s="9">
        <f t="shared" si="2"/>
        <v>12.370000000000001</v>
      </c>
      <c r="H6" s="9">
        <f t="shared" si="3"/>
        <v>20</v>
      </c>
    </row>
    <row r="7" spans="1:8" x14ac:dyDescent="0.2">
      <c r="A7" s="24" t="s">
        <v>68</v>
      </c>
      <c r="B7" s="23">
        <v>24</v>
      </c>
      <c r="C7" s="9">
        <f t="shared" si="0"/>
        <v>5</v>
      </c>
      <c r="D7" s="9">
        <v>1</v>
      </c>
      <c r="F7" s="9">
        <f t="shared" si="1"/>
        <v>24.3</v>
      </c>
      <c r="G7" s="9">
        <f t="shared" si="2"/>
        <v>12.370000000000001</v>
      </c>
      <c r="H7" s="9">
        <f t="shared" si="3"/>
        <v>20</v>
      </c>
    </row>
    <row r="8" spans="1:8" x14ac:dyDescent="0.2">
      <c r="A8" s="22" t="s">
        <v>99</v>
      </c>
      <c r="B8" s="21">
        <v>24</v>
      </c>
      <c r="C8" s="9">
        <f t="shared" si="0"/>
        <v>5</v>
      </c>
      <c r="D8" s="9">
        <v>1</v>
      </c>
      <c r="F8" s="9">
        <f t="shared" si="1"/>
        <v>24.3</v>
      </c>
      <c r="G8" s="9">
        <f t="shared" si="2"/>
        <v>12.370000000000001</v>
      </c>
      <c r="H8" s="9">
        <f t="shared" si="3"/>
        <v>20</v>
      </c>
    </row>
    <row r="9" spans="1:8" x14ac:dyDescent="0.2">
      <c r="A9" s="22" t="s">
        <v>98</v>
      </c>
      <c r="B9" s="21">
        <v>24</v>
      </c>
      <c r="C9" s="9">
        <f t="shared" si="0"/>
        <v>5</v>
      </c>
      <c r="D9" s="9">
        <v>1</v>
      </c>
      <c r="F9" s="9">
        <f t="shared" si="1"/>
        <v>24.3</v>
      </c>
      <c r="G9" s="9">
        <f t="shared" si="2"/>
        <v>12.370000000000001</v>
      </c>
      <c r="H9" s="9">
        <f t="shared" si="3"/>
        <v>20</v>
      </c>
    </row>
    <row r="10" spans="1:8" x14ac:dyDescent="0.2">
      <c r="A10" s="24" t="s">
        <v>77</v>
      </c>
      <c r="B10" s="23">
        <v>23</v>
      </c>
      <c r="C10" s="9">
        <f t="shared" si="0"/>
        <v>8</v>
      </c>
      <c r="D10" s="9">
        <v>1</v>
      </c>
      <c r="F10" s="9">
        <f t="shared" si="1"/>
        <v>24.3</v>
      </c>
      <c r="G10" s="9">
        <f t="shared" si="2"/>
        <v>12.370000000000001</v>
      </c>
      <c r="H10" s="9">
        <f t="shared" si="3"/>
        <v>20</v>
      </c>
    </row>
    <row r="11" spans="1:8" x14ac:dyDescent="0.2">
      <c r="A11" s="22" t="s">
        <v>97</v>
      </c>
      <c r="B11" s="21">
        <v>23</v>
      </c>
      <c r="C11" s="9">
        <f t="shared" si="0"/>
        <v>8</v>
      </c>
      <c r="D11" s="9">
        <v>1</v>
      </c>
      <c r="F11" s="9">
        <f t="shared" si="1"/>
        <v>24.3</v>
      </c>
      <c r="G11" s="9">
        <f t="shared" si="2"/>
        <v>12.370000000000001</v>
      </c>
      <c r="H11" s="9">
        <f t="shared" si="3"/>
        <v>20</v>
      </c>
    </row>
    <row r="12" spans="1:8" x14ac:dyDescent="0.2">
      <c r="A12" s="24" t="s">
        <v>96</v>
      </c>
      <c r="B12" s="23">
        <v>23</v>
      </c>
      <c r="C12" s="9">
        <f t="shared" si="0"/>
        <v>8</v>
      </c>
      <c r="D12" s="9">
        <v>1</v>
      </c>
      <c r="F12" s="9">
        <f t="shared" si="1"/>
        <v>24.3</v>
      </c>
      <c r="G12" s="9">
        <f t="shared" si="2"/>
        <v>12.370000000000001</v>
      </c>
      <c r="H12" s="9">
        <f t="shared" si="3"/>
        <v>20</v>
      </c>
    </row>
    <row r="13" spans="1:8" x14ac:dyDescent="0.2">
      <c r="A13" s="24" t="s">
        <v>60</v>
      </c>
      <c r="B13" s="23">
        <v>22</v>
      </c>
      <c r="C13" s="9">
        <f t="shared" si="0"/>
        <v>11</v>
      </c>
      <c r="F13" s="9">
        <f t="shared" si="1"/>
        <v>24.3</v>
      </c>
      <c r="G13" s="9">
        <f t="shared" si="2"/>
        <v>12.370000000000001</v>
      </c>
      <c r="H13" s="9">
        <f t="shared" si="3"/>
        <v>20</v>
      </c>
    </row>
    <row r="14" spans="1:8" x14ac:dyDescent="0.2">
      <c r="A14" s="24" t="s">
        <v>95</v>
      </c>
      <c r="B14" s="23">
        <v>22</v>
      </c>
      <c r="C14" s="9">
        <f t="shared" si="0"/>
        <v>11</v>
      </c>
      <c r="F14" s="9">
        <f t="shared" si="1"/>
        <v>24.3</v>
      </c>
      <c r="G14" s="9">
        <f t="shared" si="2"/>
        <v>12.370000000000001</v>
      </c>
      <c r="H14" s="9">
        <f t="shared" si="3"/>
        <v>20</v>
      </c>
    </row>
    <row r="15" spans="1:8" x14ac:dyDescent="0.2">
      <c r="A15" s="24" t="s">
        <v>67</v>
      </c>
      <c r="B15" s="23">
        <v>21</v>
      </c>
      <c r="C15" s="9">
        <f t="shared" si="0"/>
        <v>13</v>
      </c>
      <c r="F15" s="9">
        <f t="shared" si="1"/>
        <v>24.3</v>
      </c>
      <c r="G15" s="9">
        <f t="shared" si="2"/>
        <v>12.370000000000001</v>
      </c>
      <c r="H15" s="9">
        <f t="shared" si="3"/>
        <v>20</v>
      </c>
    </row>
    <row r="16" spans="1:8" x14ac:dyDescent="0.2">
      <c r="A16" s="22" t="s">
        <v>94</v>
      </c>
      <c r="B16" s="21">
        <v>21</v>
      </c>
      <c r="C16" s="9">
        <f t="shared" si="0"/>
        <v>13</v>
      </c>
      <c r="F16" s="9">
        <f t="shared" si="1"/>
        <v>24.3</v>
      </c>
      <c r="G16" s="9">
        <f t="shared" si="2"/>
        <v>12.370000000000001</v>
      </c>
      <c r="H16" s="9">
        <f t="shared" si="3"/>
        <v>20</v>
      </c>
    </row>
    <row r="17" spans="1:8" x14ac:dyDescent="0.2">
      <c r="A17" s="22" t="s">
        <v>93</v>
      </c>
      <c r="B17" s="21">
        <v>21</v>
      </c>
      <c r="C17" s="9">
        <f t="shared" si="0"/>
        <v>13</v>
      </c>
      <c r="F17" s="9">
        <f t="shared" si="1"/>
        <v>24.3</v>
      </c>
      <c r="G17" s="9">
        <f t="shared" si="2"/>
        <v>12.370000000000001</v>
      </c>
      <c r="H17" s="9">
        <f t="shared" si="3"/>
        <v>20</v>
      </c>
    </row>
    <row r="18" spans="1:8" x14ac:dyDescent="0.2">
      <c r="A18" s="24" t="s">
        <v>74</v>
      </c>
      <c r="B18" s="23">
        <v>21</v>
      </c>
      <c r="C18" s="9">
        <f t="shared" si="0"/>
        <v>13</v>
      </c>
      <c r="F18" s="9">
        <f t="shared" si="1"/>
        <v>24.3</v>
      </c>
      <c r="G18" s="9">
        <f t="shared" si="2"/>
        <v>12.370000000000001</v>
      </c>
      <c r="H18" s="9">
        <f t="shared" si="3"/>
        <v>20</v>
      </c>
    </row>
    <row r="19" spans="1:8" x14ac:dyDescent="0.2">
      <c r="A19" s="22" t="s">
        <v>92</v>
      </c>
      <c r="B19" s="21">
        <v>21</v>
      </c>
      <c r="C19" s="9">
        <f t="shared" si="0"/>
        <v>13</v>
      </c>
      <c r="F19" s="9">
        <f t="shared" si="1"/>
        <v>24.3</v>
      </c>
      <c r="G19" s="9">
        <f t="shared" si="2"/>
        <v>12.370000000000001</v>
      </c>
      <c r="H19" s="9">
        <f t="shared" si="3"/>
        <v>20</v>
      </c>
    </row>
    <row r="20" spans="1:8" x14ac:dyDescent="0.2">
      <c r="A20" s="22" t="s">
        <v>91</v>
      </c>
      <c r="B20" s="21">
        <v>20</v>
      </c>
      <c r="C20" s="9">
        <f t="shared" si="0"/>
        <v>18</v>
      </c>
      <c r="F20" s="9">
        <f t="shared" si="1"/>
        <v>24.3</v>
      </c>
      <c r="G20" s="9">
        <f t="shared" si="2"/>
        <v>12.370000000000001</v>
      </c>
      <c r="H20" s="9">
        <f t="shared" si="3"/>
        <v>20</v>
      </c>
    </row>
    <row r="21" spans="1:8" x14ac:dyDescent="0.2">
      <c r="A21" s="22" t="s">
        <v>90</v>
      </c>
      <c r="B21" s="21">
        <v>20</v>
      </c>
      <c r="C21" s="9">
        <f t="shared" si="0"/>
        <v>18</v>
      </c>
      <c r="F21" s="9">
        <f t="shared" si="1"/>
        <v>24.3</v>
      </c>
      <c r="G21" s="9">
        <f t="shared" si="2"/>
        <v>12.370000000000001</v>
      </c>
      <c r="H21" s="9">
        <f t="shared" si="3"/>
        <v>20</v>
      </c>
    </row>
    <row r="22" spans="1:8" x14ac:dyDescent="0.2">
      <c r="A22" s="22" t="s">
        <v>89</v>
      </c>
      <c r="B22" s="21">
        <v>20</v>
      </c>
      <c r="C22" s="9">
        <f t="shared" si="0"/>
        <v>18</v>
      </c>
      <c r="F22" s="9">
        <f t="shared" si="1"/>
        <v>24.3</v>
      </c>
      <c r="G22" s="9">
        <f t="shared" si="2"/>
        <v>12.370000000000001</v>
      </c>
      <c r="H22" s="9">
        <f t="shared" si="3"/>
        <v>20</v>
      </c>
    </row>
    <row r="23" spans="1:8" x14ac:dyDescent="0.2">
      <c r="A23" s="22" t="s">
        <v>88</v>
      </c>
      <c r="B23" s="21">
        <v>20</v>
      </c>
      <c r="C23" s="9">
        <f t="shared" si="0"/>
        <v>18</v>
      </c>
      <c r="F23" s="9">
        <f t="shared" si="1"/>
        <v>24.3</v>
      </c>
      <c r="G23" s="9">
        <f t="shared" si="2"/>
        <v>12.370000000000001</v>
      </c>
      <c r="H23" s="9">
        <f t="shared" si="3"/>
        <v>20</v>
      </c>
    </row>
    <row r="24" spans="1:8" x14ac:dyDescent="0.2">
      <c r="A24" s="22" t="s">
        <v>87</v>
      </c>
      <c r="B24" s="21">
        <v>20</v>
      </c>
      <c r="C24" s="9">
        <f t="shared" si="0"/>
        <v>18</v>
      </c>
      <c r="F24" s="9">
        <f t="shared" si="1"/>
        <v>24.3</v>
      </c>
      <c r="G24" s="9">
        <f t="shared" si="2"/>
        <v>12.370000000000001</v>
      </c>
      <c r="H24" s="9">
        <f t="shared" si="3"/>
        <v>20</v>
      </c>
    </row>
    <row r="25" spans="1:8" x14ac:dyDescent="0.2">
      <c r="A25" s="25" t="s">
        <v>86</v>
      </c>
      <c r="B25" s="23">
        <v>19.2</v>
      </c>
      <c r="C25" s="9">
        <f t="shared" si="0"/>
        <v>23</v>
      </c>
      <c r="F25" s="9">
        <f t="shared" si="1"/>
        <v>24.3</v>
      </c>
      <c r="G25" s="9">
        <f t="shared" si="2"/>
        <v>12.370000000000001</v>
      </c>
      <c r="H25" s="9">
        <f t="shared" si="3"/>
        <v>20</v>
      </c>
    </row>
    <row r="26" spans="1:8" x14ac:dyDescent="0.2">
      <c r="A26" s="24" t="s">
        <v>85</v>
      </c>
      <c r="B26" s="23">
        <v>19</v>
      </c>
      <c r="C26" s="9">
        <f t="shared" si="0"/>
        <v>24</v>
      </c>
      <c r="F26" s="9">
        <f t="shared" si="1"/>
        <v>24.3</v>
      </c>
      <c r="G26" s="9">
        <f t="shared" si="2"/>
        <v>12.370000000000001</v>
      </c>
      <c r="H26" s="9">
        <f t="shared" si="3"/>
        <v>20</v>
      </c>
    </row>
    <row r="27" spans="1:8" x14ac:dyDescent="0.2">
      <c r="A27" s="24" t="s">
        <v>66</v>
      </c>
      <c r="B27" s="23">
        <v>19</v>
      </c>
      <c r="C27" s="9">
        <f t="shared" si="0"/>
        <v>24</v>
      </c>
      <c r="F27" s="9">
        <f t="shared" si="1"/>
        <v>24.3</v>
      </c>
      <c r="G27" s="9">
        <f t="shared" si="2"/>
        <v>12.370000000000001</v>
      </c>
      <c r="H27" s="9">
        <f t="shared" si="3"/>
        <v>20</v>
      </c>
    </row>
    <row r="28" spans="1:8" x14ac:dyDescent="0.2">
      <c r="A28" s="24" t="s">
        <v>76</v>
      </c>
      <c r="B28" s="23">
        <v>18</v>
      </c>
      <c r="C28" s="9">
        <f t="shared" si="0"/>
        <v>26</v>
      </c>
      <c r="E28" s="9">
        <v>1</v>
      </c>
      <c r="F28" s="9">
        <f t="shared" si="1"/>
        <v>24.3</v>
      </c>
      <c r="G28" s="9">
        <f t="shared" si="2"/>
        <v>12.370000000000001</v>
      </c>
      <c r="H28" s="9">
        <f t="shared" si="3"/>
        <v>20</v>
      </c>
    </row>
    <row r="29" spans="1:8" x14ac:dyDescent="0.2">
      <c r="A29" s="22" t="s">
        <v>84</v>
      </c>
      <c r="B29" s="21">
        <v>17</v>
      </c>
      <c r="C29" s="9">
        <f t="shared" si="0"/>
        <v>27</v>
      </c>
      <c r="E29" s="9">
        <v>1</v>
      </c>
      <c r="F29" s="9">
        <f t="shared" si="1"/>
        <v>24.3</v>
      </c>
      <c r="G29" s="9">
        <f t="shared" si="2"/>
        <v>12.370000000000001</v>
      </c>
      <c r="H29" s="9">
        <f t="shared" si="3"/>
        <v>20</v>
      </c>
    </row>
    <row r="30" spans="1:8" x14ac:dyDescent="0.2">
      <c r="A30" s="24" t="s">
        <v>75</v>
      </c>
      <c r="B30" s="23">
        <v>17</v>
      </c>
      <c r="C30" s="9">
        <f t="shared" si="0"/>
        <v>27</v>
      </c>
      <c r="E30" s="9">
        <v>1</v>
      </c>
      <c r="F30" s="9">
        <f t="shared" si="1"/>
        <v>24.3</v>
      </c>
      <c r="G30" s="9">
        <f t="shared" si="2"/>
        <v>12.370000000000001</v>
      </c>
      <c r="H30" s="9">
        <f t="shared" si="3"/>
        <v>20</v>
      </c>
    </row>
    <row r="31" spans="1:8" x14ac:dyDescent="0.2">
      <c r="A31" s="22" t="s">
        <v>83</v>
      </c>
      <c r="B31" s="21">
        <v>16</v>
      </c>
      <c r="C31" s="9">
        <f t="shared" si="0"/>
        <v>29</v>
      </c>
      <c r="E31" s="9">
        <v>1</v>
      </c>
      <c r="F31" s="9">
        <f t="shared" si="1"/>
        <v>24.3</v>
      </c>
      <c r="G31" s="9">
        <f t="shared" si="2"/>
        <v>12.370000000000001</v>
      </c>
      <c r="H31" s="9">
        <f t="shared" si="3"/>
        <v>20</v>
      </c>
    </row>
    <row r="32" spans="1:8" x14ac:dyDescent="0.2">
      <c r="A32" s="22" t="s">
        <v>82</v>
      </c>
      <c r="B32" s="21">
        <v>15</v>
      </c>
      <c r="C32" s="9">
        <f t="shared" si="0"/>
        <v>30</v>
      </c>
      <c r="E32" s="9">
        <v>1</v>
      </c>
      <c r="F32" s="9">
        <f t="shared" si="1"/>
        <v>24.3</v>
      </c>
      <c r="G32" s="9">
        <f t="shared" si="2"/>
        <v>12.370000000000001</v>
      </c>
      <c r="H32" s="9">
        <f t="shared" si="3"/>
        <v>20</v>
      </c>
    </row>
    <row r="33" spans="1:8" x14ac:dyDescent="0.2">
      <c r="A33" s="24" t="s">
        <v>81</v>
      </c>
      <c r="B33" s="23">
        <v>10</v>
      </c>
      <c r="C33" s="9">
        <f t="shared" si="0"/>
        <v>31</v>
      </c>
      <c r="E33" s="9">
        <v>1</v>
      </c>
      <c r="F33" s="9">
        <f t="shared" si="1"/>
        <v>24.3</v>
      </c>
      <c r="G33" s="9">
        <f t="shared" si="2"/>
        <v>12.370000000000001</v>
      </c>
      <c r="H33" s="9">
        <f t="shared" si="3"/>
        <v>20</v>
      </c>
    </row>
    <row r="34" spans="1:8" x14ac:dyDescent="0.2">
      <c r="A34" s="24" t="s">
        <v>80</v>
      </c>
      <c r="B34" s="23">
        <v>10</v>
      </c>
      <c r="C34" s="9">
        <f t="shared" si="0"/>
        <v>31</v>
      </c>
      <c r="E34" s="9">
        <v>1</v>
      </c>
      <c r="F34" s="9">
        <f t="shared" si="1"/>
        <v>24.3</v>
      </c>
      <c r="G34" s="9">
        <f t="shared" si="2"/>
        <v>12.370000000000001</v>
      </c>
      <c r="H34" s="9">
        <f t="shared" si="3"/>
        <v>20</v>
      </c>
    </row>
    <row r="35" spans="1:8" x14ac:dyDescent="0.2">
      <c r="A35" s="22" t="s">
        <v>61</v>
      </c>
      <c r="B35" s="21">
        <v>8</v>
      </c>
      <c r="C35" s="9">
        <f t="shared" si="0"/>
        <v>33</v>
      </c>
      <c r="E35" s="9">
        <v>1</v>
      </c>
      <c r="F35" s="9">
        <f t="shared" si="1"/>
        <v>24.3</v>
      </c>
      <c r="G35" s="9">
        <f t="shared" si="2"/>
        <v>12.370000000000001</v>
      </c>
      <c r="H35" s="9">
        <f t="shared" si="3"/>
        <v>20</v>
      </c>
    </row>
    <row r="36" spans="1:8" x14ac:dyDescent="0.2">
      <c r="A36" s="22" t="s">
        <v>73</v>
      </c>
      <c r="B36" s="21">
        <v>7.7</v>
      </c>
      <c r="C36" s="9">
        <f t="shared" si="0"/>
        <v>34</v>
      </c>
      <c r="E36" s="9">
        <v>1</v>
      </c>
      <c r="F36" s="9">
        <f t="shared" si="1"/>
        <v>24.3</v>
      </c>
      <c r="G36" s="9">
        <f t="shared" si="2"/>
        <v>12.370000000000001</v>
      </c>
      <c r="H36" s="9">
        <f t="shared" si="3"/>
        <v>20</v>
      </c>
    </row>
    <row r="37" spans="1:8" ht="13.5" thickBot="1" x14ac:dyDescent="0.25">
      <c r="A37" s="20" t="s">
        <v>79</v>
      </c>
      <c r="B37" s="19">
        <v>5</v>
      </c>
      <c r="C37" s="18">
        <f t="shared" si="0"/>
        <v>35</v>
      </c>
      <c r="D37" s="18"/>
      <c r="E37" s="18">
        <v>1</v>
      </c>
      <c r="F37" s="18">
        <f t="shared" si="1"/>
        <v>24.3</v>
      </c>
      <c r="G37" s="18">
        <f t="shared" si="2"/>
        <v>12.370000000000001</v>
      </c>
      <c r="H37" s="18">
        <f t="shared" si="3"/>
        <v>20</v>
      </c>
    </row>
    <row r="39" spans="1:8" x14ac:dyDescent="0.2">
      <c r="A39" s="30" t="s">
        <v>107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A47D63-F490-4773-BF58-058486893C8F}">
  <dimension ref="A1:C38"/>
  <sheetViews>
    <sheetView workbookViewId="0"/>
  </sheetViews>
  <sheetFormatPr defaultRowHeight="15" x14ac:dyDescent="0.25"/>
  <cols>
    <col min="1" max="1" width="10.375" style="31" customWidth="1"/>
    <col min="2" max="3" width="20.625" style="31" customWidth="1"/>
    <col min="4" max="16384" width="9" style="31"/>
  </cols>
  <sheetData>
    <row r="1" spans="1:3" x14ac:dyDescent="0.25">
      <c r="A1" s="31" t="s">
        <v>132</v>
      </c>
    </row>
    <row r="3" spans="1:3" s="32" customFormat="1" x14ac:dyDescent="0.25">
      <c r="A3" s="34"/>
      <c r="B3" s="34" t="s">
        <v>129</v>
      </c>
      <c r="C3" s="34" t="s">
        <v>130</v>
      </c>
    </row>
    <row r="4" spans="1:3" s="32" customFormat="1" x14ac:dyDescent="0.25">
      <c r="A4" s="34" t="s">
        <v>122</v>
      </c>
      <c r="B4" s="35">
        <v>61.87138269699097</v>
      </c>
      <c r="C4" s="36">
        <v>18.586272431909499</v>
      </c>
    </row>
    <row r="5" spans="1:3" s="32" customFormat="1" x14ac:dyDescent="0.25">
      <c r="A5" s="34" t="s">
        <v>121</v>
      </c>
      <c r="B5" s="35">
        <v>66.466257100051223</v>
      </c>
      <c r="C5" s="36">
        <v>17.526582739207299</v>
      </c>
    </row>
    <row r="6" spans="1:3" s="32" customFormat="1" x14ac:dyDescent="0.25">
      <c r="A6" s="34" t="s">
        <v>120</v>
      </c>
      <c r="B6" s="35">
        <v>84.743868823188265</v>
      </c>
      <c r="C6" s="36">
        <v>17.742857743117899</v>
      </c>
    </row>
    <row r="7" spans="1:3" s="32" customFormat="1" x14ac:dyDescent="0.25">
      <c r="A7" s="34" t="s">
        <v>119</v>
      </c>
      <c r="B7" s="35">
        <v>100.33286632472712</v>
      </c>
      <c r="C7" s="36">
        <v>17.151987218252302</v>
      </c>
    </row>
    <row r="8" spans="1:3" s="32" customFormat="1" x14ac:dyDescent="0.25">
      <c r="A8" s="34" t="s">
        <v>118</v>
      </c>
      <c r="B8" s="35">
        <v>111.60771273019952</v>
      </c>
      <c r="C8" s="36">
        <v>17.755947458931601</v>
      </c>
    </row>
    <row r="9" spans="1:3" s="32" customFormat="1" x14ac:dyDescent="0.25">
      <c r="A9" s="34" t="s">
        <v>117</v>
      </c>
      <c r="B9" s="35">
        <v>131.24985577692681</v>
      </c>
      <c r="C9" s="36">
        <v>17.5228215633792</v>
      </c>
    </row>
    <row r="10" spans="1:3" s="32" customFormat="1" x14ac:dyDescent="0.25">
      <c r="A10" s="34" t="s">
        <v>116</v>
      </c>
      <c r="B10" s="35">
        <v>160.61529886972841</v>
      </c>
      <c r="C10" s="36">
        <v>17.343382255077699</v>
      </c>
    </row>
    <row r="11" spans="1:3" s="32" customFormat="1" x14ac:dyDescent="0.25">
      <c r="A11" s="34" t="s">
        <v>115</v>
      </c>
      <c r="B11" s="35">
        <v>201.19608068458041</v>
      </c>
      <c r="C11" s="36">
        <v>17.273338512683267</v>
      </c>
    </row>
    <row r="12" spans="1:3" s="32" customFormat="1" x14ac:dyDescent="0.25">
      <c r="A12" s="34" t="s">
        <v>114</v>
      </c>
      <c r="B12" s="35">
        <v>252.79124807088274</v>
      </c>
      <c r="C12" s="36">
        <v>17.055487231369113</v>
      </c>
    </row>
    <row r="13" spans="1:3" s="32" customFormat="1" x14ac:dyDescent="0.25">
      <c r="A13" s="34" t="s">
        <v>113</v>
      </c>
      <c r="B13" s="35">
        <v>323.94668022962384</v>
      </c>
      <c r="C13" s="36">
        <v>16.592439733918773</v>
      </c>
    </row>
    <row r="14" spans="1:3" s="32" customFormat="1" x14ac:dyDescent="0.25">
      <c r="A14" s="34" t="s">
        <v>112</v>
      </c>
      <c r="B14" s="35">
        <v>441.40686819347661</v>
      </c>
      <c r="C14" s="36">
        <v>15.289406290888463</v>
      </c>
    </row>
    <row r="15" spans="1:3" s="32" customFormat="1" x14ac:dyDescent="0.25">
      <c r="A15" s="34" t="s">
        <v>111</v>
      </c>
      <c r="B15" s="35">
        <v>640.56695520788253</v>
      </c>
      <c r="C15" s="36">
        <v>9.6273604177716123</v>
      </c>
    </row>
    <row r="16" spans="1:3" s="32" customFormat="1" x14ac:dyDescent="0.25">
      <c r="A16" s="34" t="s">
        <v>110</v>
      </c>
      <c r="B16" s="35">
        <v>874.10355056507353</v>
      </c>
      <c r="C16" s="36">
        <v>7.2372648280397245</v>
      </c>
    </row>
    <row r="17" spans="1:3" s="32" customFormat="1" x14ac:dyDescent="0.25">
      <c r="A17" s="34" t="s">
        <v>109</v>
      </c>
      <c r="B17" s="35">
        <v>1200.5694054893752</v>
      </c>
      <c r="C17" s="36">
        <v>7.4443912235979344</v>
      </c>
    </row>
    <row r="18" spans="1:3" s="32" customFormat="1" x14ac:dyDescent="0.25">
      <c r="A18" s="34" t="s">
        <v>108</v>
      </c>
      <c r="B18" s="35">
        <v>1935.7300216173901</v>
      </c>
      <c r="C18" s="36">
        <v>7.8207988333919065</v>
      </c>
    </row>
    <row r="19" spans="1:3" s="32" customFormat="1" x14ac:dyDescent="0.25"/>
    <row r="20" spans="1:3" s="32" customFormat="1" x14ac:dyDescent="0.25">
      <c r="A20" s="31" t="s">
        <v>131</v>
      </c>
    </row>
    <row r="21" spans="1:3" s="32" customFormat="1" x14ac:dyDescent="0.25"/>
    <row r="22" spans="1:3" s="32" customFormat="1" x14ac:dyDescent="0.25"/>
    <row r="23" spans="1:3" s="32" customFormat="1" x14ac:dyDescent="0.25"/>
    <row r="24" spans="1:3" s="32" customFormat="1" x14ac:dyDescent="0.25"/>
    <row r="25" spans="1:3" s="32" customFormat="1" x14ac:dyDescent="0.25"/>
    <row r="26" spans="1:3" s="32" customFormat="1" x14ac:dyDescent="0.25"/>
    <row r="27" spans="1:3" s="32" customFormat="1" x14ac:dyDescent="0.25"/>
    <row r="28" spans="1:3" s="32" customFormat="1" x14ac:dyDescent="0.25"/>
    <row r="29" spans="1:3" s="32" customFormat="1" x14ac:dyDescent="0.25"/>
    <row r="30" spans="1:3" s="32" customFormat="1" x14ac:dyDescent="0.25"/>
    <row r="31" spans="1:3" s="32" customFormat="1" x14ac:dyDescent="0.25"/>
    <row r="32" spans="1:3" s="32" customFormat="1" x14ac:dyDescent="0.25"/>
    <row r="33" s="32" customFormat="1" x14ac:dyDescent="0.25"/>
    <row r="34" s="32" customFormat="1" x14ac:dyDescent="0.25"/>
    <row r="35" s="32" customFormat="1" x14ac:dyDescent="0.25"/>
    <row r="36" s="32" customFormat="1" x14ac:dyDescent="0.25"/>
    <row r="37" s="32" customFormat="1" x14ac:dyDescent="0.25"/>
    <row r="38" s="32" customFormat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5D9A8A-CF7C-40C8-B24D-76191B70F1C2}">
  <dimension ref="A1:D63"/>
  <sheetViews>
    <sheetView tabSelected="1" workbookViewId="0">
      <selection activeCell="B3" sqref="B3"/>
    </sheetView>
  </sheetViews>
  <sheetFormatPr defaultColWidth="7.625" defaultRowHeight="15" x14ac:dyDescent="0.25"/>
  <cols>
    <col min="1" max="1" width="7.625" style="31"/>
    <col min="2" max="4" width="13.75" style="31" customWidth="1"/>
    <col min="5" max="16384" width="7.625" style="31"/>
  </cols>
  <sheetData>
    <row r="1" spans="1:4" x14ac:dyDescent="0.25">
      <c r="A1" s="31" t="s">
        <v>128</v>
      </c>
      <c r="B1" s="31" t="s">
        <v>127</v>
      </c>
      <c r="C1" s="31" t="s">
        <v>126</v>
      </c>
      <c r="D1" s="31" t="s">
        <v>125</v>
      </c>
    </row>
    <row r="2" spans="1:4" x14ac:dyDescent="0.25">
      <c r="B2" s="33">
        <v>0.81</v>
      </c>
      <c r="C2" s="33">
        <v>1.71</v>
      </c>
      <c r="D2" s="33">
        <v>5.9</v>
      </c>
    </row>
    <row r="3" spans="1:4" x14ac:dyDescent="0.25">
      <c r="A3" s="31">
        <v>18</v>
      </c>
      <c r="B3" s="43">
        <v>0.39609891146459703</v>
      </c>
      <c r="C3" s="43">
        <v>0.83620881309192618</v>
      </c>
      <c r="D3" s="43">
        <v>2.8851649106680499</v>
      </c>
    </row>
    <row r="4" spans="1:4" x14ac:dyDescent="0.25">
      <c r="A4" s="31">
        <v>19</v>
      </c>
      <c r="B4" s="43">
        <v>0.39609891146459664</v>
      </c>
      <c r="C4" s="43">
        <v>0.83620881309192618</v>
      </c>
      <c r="D4" s="43">
        <v>2.8851649106680499</v>
      </c>
    </row>
    <row r="5" spans="1:4" x14ac:dyDescent="0.25">
      <c r="A5" s="31">
        <v>20</v>
      </c>
      <c r="B5" s="43">
        <v>0.51663227129771006</v>
      </c>
      <c r="C5" s="43">
        <v>1.0906681282951656</v>
      </c>
      <c r="D5" s="43">
        <v>3.7631239514277648</v>
      </c>
    </row>
    <row r="6" spans="1:4" x14ac:dyDescent="0.25">
      <c r="A6" s="31">
        <v>21</v>
      </c>
      <c r="B6" s="43">
        <v>0.51663227129771006</v>
      </c>
      <c r="C6" s="43">
        <v>1.0906681282951656</v>
      </c>
      <c r="D6" s="43">
        <v>3.7631239514277648</v>
      </c>
    </row>
    <row r="7" spans="1:4" x14ac:dyDescent="0.25">
      <c r="A7" s="31">
        <v>22</v>
      </c>
      <c r="B7" s="43">
        <v>0.51663227129771006</v>
      </c>
      <c r="C7" s="43">
        <v>1.0906681282951656</v>
      </c>
      <c r="D7" s="43">
        <v>3.7631239514277648</v>
      </c>
    </row>
    <row r="8" spans="1:4" x14ac:dyDescent="0.25">
      <c r="A8" s="31">
        <v>23</v>
      </c>
      <c r="B8" s="43">
        <v>0.51663227129771006</v>
      </c>
      <c r="C8" s="43">
        <v>1.0906681282951656</v>
      </c>
      <c r="D8" s="43">
        <v>3.7631239514277648</v>
      </c>
    </row>
    <row r="9" spans="1:4" x14ac:dyDescent="0.25">
      <c r="A9" s="31">
        <v>24</v>
      </c>
      <c r="B9" s="43">
        <v>0.51663227129771006</v>
      </c>
      <c r="C9" s="43">
        <v>1.0906681282951656</v>
      </c>
      <c r="D9" s="43">
        <v>3.7631239514277648</v>
      </c>
    </row>
    <row r="10" spans="1:4" x14ac:dyDescent="0.25">
      <c r="A10" s="31">
        <v>25</v>
      </c>
      <c r="B10" s="43">
        <v>0.65637706599299239</v>
      </c>
      <c r="C10" s="43">
        <v>1.3856849170963172</v>
      </c>
      <c r="D10" s="43">
        <v>4.7810181350106857</v>
      </c>
    </row>
    <row r="11" spans="1:4" x14ac:dyDescent="0.25">
      <c r="A11" s="31">
        <v>26</v>
      </c>
      <c r="B11" s="43">
        <v>0.65637706599299239</v>
      </c>
      <c r="C11" s="43">
        <v>1.3856849170963172</v>
      </c>
      <c r="D11" s="43">
        <v>4.7810181350106857</v>
      </c>
    </row>
    <row r="12" spans="1:4" x14ac:dyDescent="0.25">
      <c r="A12" s="31">
        <v>27</v>
      </c>
      <c r="B12" s="43">
        <v>0.65637706599299239</v>
      </c>
      <c r="C12" s="43">
        <v>1.3856849170963172</v>
      </c>
      <c r="D12" s="43">
        <v>4.7810181350106857</v>
      </c>
    </row>
    <row r="13" spans="1:4" x14ac:dyDescent="0.25">
      <c r="A13" s="31">
        <v>28</v>
      </c>
      <c r="B13" s="43">
        <v>0.65637706599299239</v>
      </c>
      <c r="C13" s="43">
        <v>1.3856849170963172</v>
      </c>
      <c r="D13" s="43">
        <v>4.7810181350106857</v>
      </c>
    </row>
    <row r="14" spans="1:4" x14ac:dyDescent="0.25">
      <c r="A14" s="31">
        <v>29</v>
      </c>
      <c r="B14" s="43">
        <v>0.65637706599299239</v>
      </c>
      <c r="C14" s="43">
        <v>1.3856849170963172</v>
      </c>
      <c r="D14" s="43">
        <v>4.7810181350106857</v>
      </c>
    </row>
    <row r="15" spans="1:4" x14ac:dyDescent="0.25">
      <c r="A15" s="31">
        <v>30</v>
      </c>
      <c r="B15" s="43">
        <v>0.75737198781734694</v>
      </c>
      <c r="C15" s="43">
        <v>1.5988964187255101</v>
      </c>
      <c r="D15" s="43">
        <v>5.5166601581757373</v>
      </c>
    </row>
    <row r="16" spans="1:4" x14ac:dyDescent="0.25">
      <c r="A16" s="31">
        <v>31</v>
      </c>
      <c r="B16" s="43">
        <v>0.75737198781734694</v>
      </c>
      <c r="C16" s="43">
        <v>1.5988964187255101</v>
      </c>
      <c r="D16" s="43">
        <v>5.5166601581757373</v>
      </c>
    </row>
    <row r="17" spans="1:4" x14ac:dyDescent="0.25">
      <c r="A17" s="31">
        <v>32</v>
      </c>
      <c r="B17" s="43">
        <v>0.75737198781734694</v>
      </c>
      <c r="C17" s="43">
        <v>1.5988964187255101</v>
      </c>
      <c r="D17" s="43">
        <v>5.5166601581757373</v>
      </c>
    </row>
    <row r="18" spans="1:4" x14ac:dyDescent="0.25">
      <c r="A18" s="31">
        <v>33</v>
      </c>
      <c r="B18" s="43">
        <v>0.75737198781734694</v>
      </c>
      <c r="C18" s="43">
        <v>1.5988964187255101</v>
      </c>
      <c r="D18" s="43">
        <v>5.5166601581757373</v>
      </c>
    </row>
    <row r="19" spans="1:4" x14ac:dyDescent="0.25">
      <c r="A19" s="31">
        <v>34</v>
      </c>
      <c r="B19" s="43">
        <v>0.75737198781734694</v>
      </c>
      <c r="C19" s="43">
        <v>1.5988964187255101</v>
      </c>
      <c r="D19" s="43">
        <v>5.5166601581757373</v>
      </c>
    </row>
    <row r="20" spans="1:4" x14ac:dyDescent="0.25">
      <c r="A20" s="31">
        <v>35</v>
      </c>
      <c r="B20" s="43">
        <v>0.84025093532060957</v>
      </c>
      <c r="C20" s="43">
        <v>1.7738630856768423</v>
      </c>
      <c r="D20" s="43">
        <v>6.1203463190019711</v>
      </c>
    </row>
    <row r="21" spans="1:4" x14ac:dyDescent="0.25">
      <c r="A21" s="31">
        <v>36</v>
      </c>
      <c r="B21" s="43">
        <v>0.84025093532060957</v>
      </c>
      <c r="C21" s="43">
        <v>1.7738630856768423</v>
      </c>
      <c r="D21" s="43">
        <v>6.1203463190019711</v>
      </c>
    </row>
    <row r="22" spans="1:4" x14ac:dyDescent="0.25">
      <c r="A22" s="31">
        <v>37</v>
      </c>
      <c r="B22" s="43">
        <v>0.84025093532060957</v>
      </c>
      <c r="C22" s="43">
        <v>1.7738630856768423</v>
      </c>
      <c r="D22" s="43">
        <v>6.1203463190019711</v>
      </c>
    </row>
    <row r="23" spans="1:4" x14ac:dyDescent="0.25">
      <c r="A23" s="31">
        <v>38</v>
      </c>
      <c r="B23" s="43">
        <v>0.84025093532060957</v>
      </c>
      <c r="C23" s="43">
        <v>1.7738630856768423</v>
      </c>
      <c r="D23" s="43">
        <v>6.1203463190019711</v>
      </c>
    </row>
    <row r="24" spans="1:4" x14ac:dyDescent="0.25">
      <c r="A24" s="31">
        <v>39</v>
      </c>
      <c r="B24" s="43">
        <v>0.84025093532060957</v>
      </c>
      <c r="C24" s="43">
        <v>1.7738630856768423</v>
      </c>
      <c r="D24" s="43">
        <v>6.1203463190019711</v>
      </c>
    </row>
    <row r="25" spans="1:4" x14ac:dyDescent="0.25">
      <c r="A25" s="31">
        <v>40</v>
      </c>
      <c r="B25" s="43">
        <v>0.93097795834203489</v>
      </c>
      <c r="C25" s="43">
        <v>1.9653979120554068</v>
      </c>
      <c r="D25" s="43">
        <v>6.7811974743432168</v>
      </c>
    </row>
    <row r="26" spans="1:4" x14ac:dyDescent="0.25">
      <c r="A26" s="31">
        <v>41</v>
      </c>
      <c r="B26" s="43">
        <v>0.93097795834203489</v>
      </c>
      <c r="C26" s="43">
        <v>1.9653979120554068</v>
      </c>
      <c r="D26" s="43">
        <v>6.7811974743432168</v>
      </c>
    </row>
    <row r="27" spans="1:4" x14ac:dyDescent="0.25">
      <c r="A27" s="31">
        <v>42</v>
      </c>
      <c r="B27" s="43">
        <v>0.93097795834203489</v>
      </c>
      <c r="C27" s="43">
        <v>1.9653979120554068</v>
      </c>
      <c r="D27" s="43">
        <v>6.7811974743432168</v>
      </c>
    </row>
    <row r="28" spans="1:4" x14ac:dyDescent="0.25">
      <c r="A28" s="31">
        <v>43</v>
      </c>
      <c r="B28" s="43">
        <v>0.93097795834203489</v>
      </c>
      <c r="C28" s="43">
        <v>1.9653979120554068</v>
      </c>
      <c r="D28" s="43">
        <v>6.7811974743432168</v>
      </c>
    </row>
    <row r="29" spans="1:4" x14ac:dyDescent="0.25">
      <c r="A29" s="31">
        <v>44</v>
      </c>
      <c r="B29" s="43">
        <v>0.93097795834203489</v>
      </c>
      <c r="C29" s="43">
        <v>1.9653979120554068</v>
      </c>
      <c r="D29" s="43">
        <v>6.7811974743432168</v>
      </c>
    </row>
    <row r="30" spans="1:4" x14ac:dyDescent="0.25">
      <c r="A30" s="31">
        <v>45</v>
      </c>
      <c r="B30" s="43">
        <v>1.0272313345408328</v>
      </c>
      <c r="C30" s="43">
        <v>2.1685994840306471</v>
      </c>
      <c r="D30" s="43">
        <v>7.4823023133221165</v>
      </c>
    </row>
    <row r="31" spans="1:4" x14ac:dyDescent="0.25">
      <c r="A31" s="31">
        <v>46</v>
      </c>
      <c r="B31" s="43">
        <v>1.0272313345408328</v>
      </c>
      <c r="C31" s="43">
        <v>2.1685994840306471</v>
      </c>
      <c r="D31" s="43">
        <v>7.4823023133221165</v>
      </c>
    </row>
    <row r="32" spans="1:4" x14ac:dyDescent="0.25">
      <c r="A32" s="31">
        <v>47</v>
      </c>
      <c r="B32" s="43">
        <v>1.0272313345408328</v>
      </c>
      <c r="C32" s="43">
        <v>2.1685994840306471</v>
      </c>
      <c r="D32" s="43">
        <v>7.4823023133221165</v>
      </c>
    </row>
    <row r="33" spans="1:4" x14ac:dyDescent="0.25">
      <c r="A33" s="31">
        <v>48</v>
      </c>
      <c r="B33" s="43">
        <v>1.0272313345408328</v>
      </c>
      <c r="C33" s="43">
        <v>2.1685994840306471</v>
      </c>
      <c r="D33" s="43">
        <v>7.4823023133221165</v>
      </c>
    </row>
    <row r="34" spans="1:4" x14ac:dyDescent="0.25">
      <c r="A34" s="31">
        <v>49</v>
      </c>
      <c r="B34" s="43">
        <v>1.0272313345408328</v>
      </c>
      <c r="C34" s="43">
        <v>2.1685994840306471</v>
      </c>
      <c r="D34" s="43">
        <v>7.4823023133221165</v>
      </c>
    </row>
    <row r="35" spans="1:4" x14ac:dyDescent="0.25">
      <c r="A35" s="31">
        <v>50</v>
      </c>
      <c r="B35" s="43">
        <v>1.0761019547987241</v>
      </c>
      <c r="C35" s="43">
        <v>2.2717707934639728</v>
      </c>
      <c r="D35" s="43">
        <v>7.8382734979166324</v>
      </c>
    </row>
    <row r="36" spans="1:4" x14ac:dyDescent="0.25">
      <c r="A36" s="31">
        <v>51</v>
      </c>
      <c r="B36" s="43">
        <v>1.0761019547987241</v>
      </c>
      <c r="C36" s="43">
        <v>2.2717707934639728</v>
      </c>
      <c r="D36" s="43">
        <v>7.8382734979166324</v>
      </c>
    </row>
    <row r="37" spans="1:4" x14ac:dyDescent="0.25">
      <c r="A37" s="31">
        <v>52</v>
      </c>
      <c r="B37" s="43">
        <v>1.0761019547987241</v>
      </c>
      <c r="C37" s="43">
        <v>2.2717707934639728</v>
      </c>
      <c r="D37" s="43">
        <v>7.8382734979166324</v>
      </c>
    </row>
    <row r="38" spans="1:4" x14ac:dyDescent="0.25">
      <c r="A38" s="31">
        <v>53</v>
      </c>
      <c r="B38" s="43">
        <v>1.0761019547987241</v>
      </c>
      <c r="C38" s="43">
        <v>2.2717707934639728</v>
      </c>
      <c r="D38" s="43">
        <v>7.8382734979166324</v>
      </c>
    </row>
    <row r="39" spans="1:4" x14ac:dyDescent="0.25">
      <c r="A39" s="31">
        <v>54</v>
      </c>
      <c r="B39" s="43">
        <v>1.0761019547987241</v>
      </c>
      <c r="C39" s="43">
        <v>2.2717707934639728</v>
      </c>
      <c r="D39" s="43">
        <v>7.8382734979166324</v>
      </c>
    </row>
    <row r="40" spans="1:4" x14ac:dyDescent="0.25">
      <c r="A40" s="31">
        <v>55</v>
      </c>
      <c r="B40" s="43">
        <v>1.0305994669507108</v>
      </c>
      <c r="C40" s="43">
        <v>2.1757099857848337</v>
      </c>
      <c r="D40" s="43">
        <v>7.5068356234681408</v>
      </c>
    </row>
    <row r="41" spans="1:4" x14ac:dyDescent="0.25">
      <c r="A41" s="31">
        <v>56</v>
      </c>
      <c r="B41" s="43">
        <v>1.0305994669507108</v>
      </c>
      <c r="C41" s="43">
        <v>2.1757099857848337</v>
      </c>
      <c r="D41" s="43">
        <v>7.5068356234681408</v>
      </c>
    </row>
    <row r="42" spans="1:4" x14ac:dyDescent="0.25">
      <c r="A42" s="31">
        <v>57</v>
      </c>
      <c r="B42" s="43">
        <v>1.0305994669507108</v>
      </c>
      <c r="C42" s="43">
        <v>2.1757099857848337</v>
      </c>
      <c r="D42" s="43">
        <v>7.5068356234681408</v>
      </c>
    </row>
    <row r="43" spans="1:4" x14ac:dyDescent="0.25">
      <c r="A43" s="31">
        <v>58</v>
      </c>
      <c r="B43" s="43">
        <v>1.0305994669507108</v>
      </c>
      <c r="C43" s="43">
        <v>2.1757099857848337</v>
      </c>
      <c r="D43" s="43">
        <v>7.5068356234681408</v>
      </c>
    </row>
    <row r="44" spans="1:4" x14ac:dyDescent="0.25">
      <c r="A44" s="31">
        <v>59</v>
      </c>
      <c r="B44" s="43">
        <v>1.0305994669507108</v>
      </c>
      <c r="C44" s="43">
        <v>2.1757099857848337</v>
      </c>
      <c r="D44" s="43">
        <v>7.5068356234681408</v>
      </c>
    </row>
    <row r="45" spans="1:4" x14ac:dyDescent="0.25">
      <c r="A45" s="31">
        <v>60</v>
      </c>
      <c r="B45" s="43">
        <v>0.76052756818194145</v>
      </c>
      <c r="C45" s="43">
        <v>1.6055581994952097</v>
      </c>
      <c r="D45" s="43">
        <v>5.5396452497203148</v>
      </c>
    </row>
    <row r="46" spans="1:4" x14ac:dyDescent="0.25">
      <c r="A46" s="31">
        <v>61</v>
      </c>
      <c r="B46" s="43">
        <v>0.76052756818194145</v>
      </c>
      <c r="C46" s="43">
        <v>1.6055581994952097</v>
      </c>
      <c r="D46" s="43">
        <v>5.5396452497203148</v>
      </c>
    </row>
    <row r="47" spans="1:4" x14ac:dyDescent="0.25">
      <c r="A47" s="31">
        <v>62</v>
      </c>
      <c r="B47" s="43">
        <v>0.76052756818194145</v>
      </c>
      <c r="C47" s="43">
        <v>1.6055581994952097</v>
      </c>
      <c r="D47" s="43">
        <v>5.5396452497203148</v>
      </c>
    </row>
    <row r="48" spans="1:4" x14ac:dyDescent="0.25">
      <c r="A48" s="31">
        <v>63</v>
      </c>
      <c r="B48" s="43">
        <v>0.76052756818194145</v>
      </c>
      <c r="C48" s="43">
        <v>1.6055581994952097</v>
      </c>
      <c r="D48" s="43">
        <v>5.5396452497203148</v>
      </c>
    </row>
    <row r="49" spans="1:4" x14ac:dyDescent="0.25">
      <c r="A49" s="31">
        <v>64</v>
      </c>
      <c r="B49" s="43">
        <v>0.76052756818194145</v>
      </c>
      <c r="C49" s="43">
        <v>1.6055581994952097</v>
      </c>
      <c r="D49" s="43">
        <v>5.5396452497203148</v>
      </c>
    </row>
    <row r="50" spans="1:4" x14ac:dyDescent="0.25">
      <c r="A50" s="31">
        <v>65</v>
      </c>
      <c r="B50" s="43">
        <v>0.66948989217125576</v>
      </c>
      <c r="C50" s="43">
        <v>1.4133675501393177</v>
      </c>
      <c r="D50" s="43">
        <v>4.8765313133461836</v>
      </c>
    </row>
    <row r="51" spans="1:4" x14ac:dyDescent="0.25">
      <c r="A51" s="31">
        <v>66</v>
      </c>
      <c r="B51" s="43">
        <v>0.66948989217125576</v>
      </c>
      <c r="C51" s="43">
        <v>1.4133675501393177</v>
      </c>
      <c r="D51" s="43">
        <v>4.8765313133461836</v>
      </c>
    </row>
    <row r="52" spans="1:4" x14ac:dyDescent="0.25">
      <c r="A52" s="31">
        <v>67</v>
      </c>
      <c r="B52" s="43">
        <v>0.66948989217125576</v>
      </c>
      <c r="C52" s="43">
        <v>1.4133675501393177</v>
      </c>
      <c r="D52" s="43">
        <v>4.8765313133461836</v>
      </c>
    </row>
    <row r="53" spans="1:4" x14ac:dyDescent="0.25">
      <c r="A53" s="31">
        <v>68</v>
      </c>
      <c r="B53" s="43">
        <v>0.66948989217125576</v>
      </c>
      <c r="C53" s="43">
        <v>1.4133675501393177</v>
      </c>
      <c r="D53" s="43">
        <v>4.8765313133461836</v>
      </c>
    </row>
    <row r="54" spans="1:4" x14ac:dyDescent="0.25">
      <c r="A54" s="31">
        <v>69</v>
      </c>
      <c r="B54" s="43">
        <v>0.66948989217125576</v>
      </c>
      <c r="C54" s="43">
        <v>1.4133675501393177</v>
      </c>
      <c r="D54" s="43">
        <v>4.8765313133461836</v>
      </c>
    </row>
    <row r="55" spans="1:4" x14ac:dyDescent="0.25">
      <c r="B55" s="43"/>
      <c r="C55" s="43"/>
      <c r="D55" s="43"/>
    </row>
    <row r="56" spans="1:4" x14ac:dyDescent="0.25">
      <c r="B56" s="43"/>
      <c r="C56" s="43"/>
      <c r="D56" s="43"/>
    </row>
    <row r="57" spans="1:4" x14ac:dyDescent="0.25">
      <c r="B57" s="43"/>
      <c r="C57" s="43"/>
      <c r="D57" s="43"/>
    </row>
    <row r="58" spans="1:4" x14ac:dyDescent="0.25">
      <c r="B58" s="43" t="s">
        <v>124</v>
      </c>
      <c r="C58" s="43"/>
      <c r="D58" s="43"/>
    </row>
    <row r="59" spans="1:4" x14ac:dyDescent="0.25">
      <c r="B59" s="44">
        <f>INDEX(LINEST(B3:B54,$A$3:$A$54^{1,2}),1,1)</f>
        <v>-7.5525250633095631E-4</v>
      </c>
      <c r="C59" s="44">
        <f>INDEX(LINEST(C3:C54,$A$3:$A$54^{1,2}),1,1)</f>
        <v>-1.5944219578097971E-3</v>
      </c>
      <c r="D59" s="44">
        <f>INDEX(LINEST(D3:D54,$A$3:$A$54^{1,2}),1,1)</f>
        <v>-5.5012219596946195E-3</v>
      </c>
    </row>
    <row r="60" spans="1:4" x14ac:dyDescent="0.25">
      <c r="B60" s="44">
        <f>INDEX(LINEST(B3:B54,$A$3:$A$54^{1,2}),1,2)</f>
        <v>7.2106422142178592E-2</v>
      </c>
      <c r="C60" s="44">
        <f>INDEX(LINEST(C3:C54,$A$3:$A$54^{1,2}),1,2)</f>
        <v>0.15222466896682149</v>
      </c>
      <c r="D60" s="44">
        <f>INDEX(LINEST(D3:D54,$A$3:$A$54^{1,2}),1,2)</f>
        <v>0.52521961807265882</v>
      </c>
    </row>
    <row r="61" spans="1:4" x14ac:dyDescent="0.25">
      <c r="B61" s="44">
        <f>INDEX(LINEST(B3:B54,$A$3:$A$54^{1,2}),1,3)</f>
        <v>-0.7273821810289689</v>
      </c>
      <c r="C61" s="44">
        <f>INDEX(LINEST(C3:C54,$A$3:$A$54^{1,2}),1,3)</f>
        <v>-1.5355846043944901</v>
      </c>
      <c r="D61" s="44">
        <f>INDEX(LINEST(D3:D54,$A$3:$A$54^{1,2}),1,3)</f>
        <v>-5.2982158865073039</v>
      </c>
    </row>
    <row r="63" spans="1:4" x14ac:dyDescent="0.25">
      <c r="A63" s="31" t="s">
        <v>123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Charts</vt:lpstr>
      </vt:variant>
      <vt:variant>
        <vt:i4>16</vt:i4>
      </vt:variant>
    </vt:vector>
  </HeadingPairs>
  <TitlesOfParts>
    <vt:vector size="25" baseType="lpstr">
      <vt:lpstr>Fig 2</vt:lpstr>
      <vt:lpstr>Fig 11</vt:lpstr>
      <vt:lpstr>Fig 15</vt:lpstr>
      <vt:lpstr>Fig 16</vt:lpstr>
      <vt:lpstr>Fig_Table</vt:lpstr>
      <vt:lpstr>Fig 1_data</vt:lpstr>
      <vt:lpstr>Fig 3_data</vt:lpstr>
      <vt:lpstr>Fig 4_data</vt:lpstr>
      <vt:lpstr>Fig 5_data</vt:lpstr>
      <vt:lpstr>Fig 1</vt:lpstr>
      <vt:lpstr>Fig3</vt:lpstr>
      <vt:lpstr>Fig4</vt:lpstr>
      <vt:lpstr>Fig 5</vt:lpstr>
      <vt:lpstr>Fig6</vt:lpstr>
      <vt:lpstr>Fig7</vt:lpstr>
      <vt:lpstr>Fig8</vt:lpstr>
      <vt:lpstr>Fig9</vt:lpstr>
      <vt:lpstr>Fig10</vt:lpstr>
      <vt:lpstr>Fig12</vt:lpstr>
      <vt:lpstr>Fig13</vt:lpstr>
      <vt:lpstr>Fig14</vt:lpstr>
      <vt:lpstr>Fig17</vt:lpstr>
      <vt:lpstr>Fig18</vt:lpstr>
      <vt:lpstr>Fig 19</vt:lpstr>
      <vt:lpstr>Fig 20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Miyachi, Kazuaki</cp:lastModifiedBy>
  <dcterms:created xsi:type="dcterms:W3CDTF">2018-06-25T13:27:42Z</dcterms:created>
  <dcterms:modified xsi:type="dcterms:W3CDTF">2019-07-10T22:33:34Z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CS AutoSave">
    <vt:lpwstr/>
  </property>
</Properties>
</file>