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0800" activeTab="2"/>
  </bookViews>
  <sheets>
    <sheet name="Ch3" sheetId="1" r:id="rId1"/>
    <sheet name="Ch4" sheetId="2" r:id="rId2"/>
    <sheet name="Calculation" sheetId="3" r:id="rId3"/>
    <sheet name="Data1" sheetId="4" r:id="rId4"/>
    <sheet name="Data2" sheetId="5" r:id="rId5"/>
    <sheet name="Data3" sheetId="6" r:id="rId6"/>
  </sheets>
  <definedNames/>
  <calcPr fullCalcOnLoad="1"/>
</workbook>
</file>

<file path=xl/comments3.xml><?xml version="1.0" encoding="utf-8"?>
<comments xmlns="http://schemas.openxmlformats.org/spreadsheetml/2006/main">
  <authors>
    <author>test</author>
  </authors>
  <commentList>
    <comment ref="I3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M3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Military personnel hours imputed at 40 hours per week from 1959.1-1981.4</t>
        </r>
      </text>
    </comment>
    <comment ref="B4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From annual number, linear interpolated.</t>
        </r>
      </text>
    </comment>
  </commentList>
</comments>
</file>

<file path=xl/comments4.xml><?xml version="1.0" encoding="utf-8"?>
<comments xmlns="http://schemas.openxmlformats.org/spreadsheetml/2006/main">
  <authors>
    <author>test</author>
    <author>cociuba simona</author>
  </authors>
  <commentList>
    <comment ref="N7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O7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C563" authorId="1">
      <text>
        <r>
          <rPr>
            <b/>
            <sz val="8"/>
            <rFont val="Tahoma"/>
            <family val="0"/>
          </rPr>
          <t xml:space="preserve">simona: linearly interpolated, for now.
</t>
        </r>
        <r>
          <rPr>
            <sz val="8"/>
            <rFont val="Tahoma"/>
            <family val="0"/>
          </rPr>
          <t xml:space="preserve">
</t>
        </r>
      </text>
    </comment>
    <comment ref="D563" authorId="1">
      <text>
        <r>
          <rPr>
            <b/>
            <sz val="8"/>
            <rFont val="Tahoma"/>
            <family val="0"/>
          </rPr>
          <t>simona:</t>
        </r>
        <r>
          <rPr>
            <sz val="8"/>
            <rFont val="Tahoma"/>
            <family val="0"/>
          </rPr>
          <t xml:space="preserve">
linearly interpolated, for now.
</t>
        </r>
      </text>
    </comment>
    <comment ref="N5" authorId="1">
      <text>
        <r>
          <rPr>
            <b/>
            <sz val="8"/>
            <rFont val="Tahoma"/>
            <family val="0"/>
          </rPr>
          <t>simona: with Eviews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<sst xmlns="http://schemas.openxmlformats.org/spreadsheetml/2006/main" count="1214" uniqueCount="279">
  <si>
    <t>Public Data QuerySkip Navigation Links Latest Numbers</t>
  </si>
  <si>
    <t xml:space="preserve">      U.S. Department of Labor</t>
  </si>
  <si>
    <t xml:space="preserve">      Bureau of Labor Statistics</t>
  </si>
  <si>
    <t xml:space="preserve">      Bureau of Labor Statistics Data</t>
  </si>
  <si>
    <t xml:space="preserve">      www.bls.govSearch | A-Z Index</t>
  </si>
  <si>
    <t xml:space="preserve">        BLS Home | Programs &amp; Surveys | Get Detailed Statistics | Glossary | </t>
  </si>
  <si>
    <t xml:space="preserve">      What's New | Find It! In DOL </t>
  </si>
  <si>
    <t xml:space="preserve">             Change Output Options:From: 1948 1949 1950 1951 1952 1953 1954 </t>
  </si>
  <si>
    <t xml:space="preserve">              1955 1956 1957 1958 1959 1960 1961 1962 1963 1964 1965 1966 1967 </t>
  </si>
  <si>
    <t xml:space="preserve">              1968 1969 1970 1971 1972 1973 1974 1975 1976 1977 1978 1979 1980 </t>
  </si>
  <si>
    <t xml:space="preserve">              1981 1982 1983 1984 1985 1986 1987 1988 1989 1990 1991 1992 1993 </t>
  </si>
  <si>
    <t xml:space="preserve">              1994 1995 1996 1997 1998 1999 2000 2001 2002 2003   To: 1948 1949 </t>
  </si>
  <si>
    <t xml:space="preserve">              1950 1951 1952 1953 1954 1955 1956 1957 1958 1959 1960 1961 1962 </t>
  </si>
  <si>
    <t xml:space="preserve">              1963 1964 1965 1966 1967 1968 1969 1970 1971 1972 1973 1974 1975 </t>
  </si>
  <si>
    <t xml:space="preserve">              1976 1977 1978 1979 1980 1981 1982 1983 1984 1985 1986 1987 1988 </t>
  </si>
  <si>
    <t xml:space="preserve">              1989 1990 1991 1992 1993 1994 1995 1996 1997 1998 1999 2000 2001 </t>
  </si>
  <si>
    <t xml:space="preserve">              2002 2003     </t>
  </si>
  <si>
    <t xml:space="preserve">            include graphs NEW!                                      </t>
  </si>
  <si>
    <t xml:space="preserve">      Data extracted on: July 28, 2003 (10:38:55 AM) </t>
  </si>
  <si>
    <t xml:space="preserve"> Labor Force Statistics from the Current Population Survey</t>
  </si>
  <si>
    <t>Series Id:           LNU00000000</t>
  </si>
  <si>
    <t>Not Seasonally Adjusted</t>
  </si>
  <si>
    <t>Series title:        (Unadj) Population Level</t>
  </si>
  <si>
    <t>Labor force status:  Civilian noninstitutional population</t>
  </si>
  <si>
    <t>Type of data:        PERSON COUNTS (NULL)</t>
  </si>
  <si>
    <t>Age:                 16 years and over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</si>
  <si>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</si>
  <si>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</si>
  <si>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</si>
  <si>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</si>
  <si>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</si>
  <si>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</si>
  <si>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</si>
  <si>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</si>
  <si>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</si>
  <si>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</si>
  <si>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</si>
  <si>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</si>
  <si>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</si>
  <si>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</si>
  <si>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Q1</t>
  </si>
  <si>
    <t>Q2</t>
  </si>
  <si>
    <t>Q4</t>
  </si>
  <si>
    <t xml:space="preserve"> 1959-I </t>
  </si>
  <si>
    <t xml:space="preserve"> 1959-II </t>
  </si>
  <si>
    <t xml:space="preserve"> 1959-III </t>
  </si>
  <si>
    <t xml:space="preserve"> 1959-IV </t>
  </si>
  <si>
    <t xml:space="preserve"> 1960-I </t>
  </si>
  <si>
    <t xml:space="preserve"> 1960-II </t>
  </si>
  <si>
    <t xml:space="preserve"> 1960-III </t>
  </si>
  <si>
    <t xml:space="preserve"> 1960-IV </t>
  </si>
  <si>
    <t xml:space="preserve"> 1961-I </t>
  </si>
  <si>
    <t xml:space="preserve"> 1961-II </t>
  </si>
  <si>
    <t xml:space="preserve"> 1961-III </t>
  </si>
  <si>
    <t xml:space="preserve"> 1961-IV </t>
  </si>
  <si>
    <t xml:space="preserve"> 1962-I </t>
  </si>
  <si>
    <t xml:space="preserve"> 1962-II </t>
  </si>
  <si>
    <t xml:space="preserve"> 1962-III </t>
  </si>
  <si>
    <t xml:space="preserve"> 1962-IV </t>
  </si>
  <si>
    <t xml:space="preserve"> 1963-I </t>
  </si>
  <si>
    <t xml:space="preserve"> 1963-II </t>
  </si>
  <si>
    <t xml:space="preserve"> 1963-III </t>
  </si>
  <si>
    <t xml:space="preserve"> 1963-IV </t>
  </si>
  <si>
    <t xml:space="preserve"> 1964-I </t>
  </si>
  <si>
    <t xml:space="preserve"> 1964-II </t>
  </si>
  <si>
    <t xml:space="preserve"> 1964-III </t>
  </si>
  <si>
    <t xml:space="preserve"> 1964-IV </t>
  </si>
  <si>
    <t xml:space="preserve"> 1965-I </t>
  </si>
  <si>
    <t xml:space="preserve"> 1965-II </t>
  </si>
  <si>
    <t xml:space="preserve"> 1965-III </t>
  </si>
  <si>
    <t xml:space="preserve"> 1965-IV </t>
  </si>
  <si>
    <t xml:space="preserve"> 1966-I </t>
  </si>
  <si>
    <t xml:space="preserve"> 1966-II </t>
  </si>
  <si>
    <t xml:space="preserve"> 1966-III </t>
  </si>
  <si>
    <t xml:space="preserve"> 1966-IV </t>
  </si>
  <si>
    <t xml:space="preserve"> 1967-I </t>
  </si>
  <si>
    <t xml:space="preserve"> 1967-II </t>
  </si>
  <si>
    <t xml:space="preserve"> 1967-III </t>
  </si>
  <si>
    <t xml:space="preserve"> 1967-IV </t>
  </si>
  <si>
    <t xml:space="preserve"> 1968-I </t>
  </si>
  <si>
    <t xml:space="preserve"> 1968-II </t>
  </si>
  <si>
    <t xml:space="preserve"> 1968-III </t>
  </si>
  <si>
    <t xml:space="preserve"> 1968-IV </t>
  </si>
  <si>
    <t xml:space="preserve"> 1969-I </t>
  </si>
  <si>
    <t xml:space="preserve"> 1969-II </t>
  </si>
  <si>
    <t xml:space="preserve"> 1969-III </t>
  </si>
  <si>
    <t xml:space="preserve"> 1969-IV </t>
  </si>
  <si>
    <t xml:space="preserve"> 1970-I </t>
  </si>
  <si>
    <t xml:space="preserve"> 1970-II </t>
  </si>
  <si>
    <t xml:space="preserve"> 1970-III </t>
  </si>
  <si>
    <t xml:space="preserve"> 1970-IV </t>
  </si>
  <si>
    <t xml:space="preserve"> 1971-I </t>
  </si>
  <si>
    <t xml:space="preserve"> 1971-II </t>
  </si>
  <si>
    <t xml:space="preserve"> 1971-III </t>
  </si>
  <si>
    <t xml:space="preserve"> 1971-IV </t>
  </si>
  <si>
    <t xml:space="preserve"> 1972-I </t>
  </si>
  <si>
    <t xml:space="preserve"> 1972-II </t>
  </si>
  <si>
    <t xml:space="preserve"> 1972-III </t>
  </si>
  <si>
    <t xml:space="preserve"> 1972-IV </t>
  </si>
  <si>
    <t xml:space="preserve"> 1973-I </t>
  </si>
  <si>
    <t xml:space="preserve"> 1973-II </t>
  </si>
  <si>
    <t xml:space="preserve"> 1973-III </t>
  </si>
  <si>
    <t xml:space="preserve"> 1973-IV </t>
  </si>
  <si>
    <t xml:space="preserve"> 1974-I </t>
  </si>
  <si>
    <t xml:space="preserve"> 1974-II </t>
  </si>
  <si>
    <t xml:space="preserve"> 1974-III </t>
  </si>
  <si>
    <t xml:space="preserve"> 1974-IV </t>
  </si>
  <si>
    <t xml:space="preserve"> 1975-I </t>
  </si>
  <si>
    <t xml:space="preserve"> 1975-II </t>
  </si>
  <si>
    <t xml:space="preserve"> 1975-III </t>
  </si>
  <si>
    <t xml:space="preserve"> 1975-IV </t>
  </si>
  <si>
    <t xml:space="preserve"> 1976-I </t>
  </si>
  <si>
    <t xml:space="preserve"> 1976-II </t>
  </si>
  <si>
    <t xml:space="preserve"> 1976-III </t>
  </si>
  <si>
    <t xml:space="preserve"> 1976-IV </t>
  </si>
  <si>
    <t xml:space="preserve"> 1977-I </t>
  </si>
  <si>
    <t xml:space="preserve"> 1977-II </t>
  </si>
  <si>
    <t xml:space="preserve"> 1977-III </t>
  </si>
  <si>
    <t xml:space="preserve"> 1977-IV </t>
  </si>
  <si>
    <t xml:space="preserve"> 1978-I </t>
  </si>
  <si>
    <t xml:space="preserve"> 1978-II </t>
  </si>
  <si>
    <t xml:space="preserve"> 1978-III </t>
  </si>
  <si>
    <t xml:space="preserve"> 1978-IV </t>
  </si>
  <si>
    <t xml:space="preserve"> 1979-I </t>
  </si>
  <si>
    <t xml:space="preserve"> 1979-II </t>
  </si>
  <si>
    <t xml:space="preserve"> 1979-III </t>
  </si>
  <si>
    <t xml:space="preserve"> 1979-IV </t>
  </si>
  <si>
    <t xml:space="preserve"> 1980-I </t>
  </si>
  <si>
    <t xml:space="preserve"> 1980-II </t>
  </si>
  <si>
    <t xml:space="preserve"> 1980-III </t>
  </si>
  <si>
    <t xml:space="preserve"> 1980-IV </t>
  </si>
  <si>
    <t xml:space="preserve"> 1981-I </t>
  </si>
  <si>
    <t xml:space="preserve"> 1981-II </t>
  </si>
  <si>
    <t xml:space="preserve"> 1981-III </t>
  </si>
  <si>
    <t xml:space="preserve"> 1981-IV </t>
  </si>
  <si>
    <t xml:space="preserve"> 1982-I </t>
  </si>
  <si>
    <t xml:space="preserve"> 1982-II </t>
  </si>
  <si>
    <t xml:space="preserve"> 1982-III </t>
  </si>
  <si>
    <t xml:space="preserve"> 1982-IV </t>
  </si>
  <si>
    <t xml:space="preserve"> 1983-I </t>
  </si>
  <si>
    <t xml:space="preserve"> 1983-II </t>
  </si>
  <si>
    <t xml:space="preserve"> 1983-III </t>
  </si>
  <si>
    <t xml:space="preserve"> 1983-IV </t>
  </si>
  <si>
    <t xml:space="preserve"> 1984-I </t>
  </si>
  <si>
    <t xml:space="preserve"> 1984-II </t>
  </si>
  <si>
    <t xml:space="preserve"> 1984-III </t>
  </si>
  <si>
    <t xml:space="preserve"> 1984-IV </t>
  </si>
  <si>
    <t xml:space="preserve"> 1985-I </t>
  </si>
  <si>
    <t xml:space="preserve"> 1985-II </t>
  </si>
  <si>
    <t xml:space="preserve"> 1985-III </t>
  </si>
  <si>
    <t xml:space="preserve"> 1985-IV </t>
  </si>
  <si>
    <t xml:space="preserve"> 1986-I </t>
  </si>
  <si>
    <t xml:space="preserve"> 1986-II </t>
  </si>
  <si>
    <t xml:space="preserve"> 1986-III </t>
  </si>
  <si>
    <t xml:space="preserve"> 1986-IV </t>
  </si>
  <si>
    <t xml:space="preserve"> 1987-I </t>
  </si>
  <si>
    <t xml:space="preserve"> 1987-II </t>
  </si>
  <si>
    <t xml:space="preserve"> 1987-III </t>
  </si>
  <si>
    <t xml:space="preserve"> 1987-IV </t>
  </si>
  <si>
    <t xml:space="preserve"> 1988-I </t>
  </si>
  <si>
    <t xml:space="preserve"> 1988-II </t>
  </si>
  <si>
    <t xml:space="preserve"> 1988-III </t>
  </si>
  <si>
    <t xml:space="preserve"> 1988-IV </t>
  </si>
  <si>
    <t xml:space="preserve"> 1989-I </t>
  </si>
  <si>
    <t xml:space="preserve"> 1989-II </t>
  </si>
  <si>
    <t xml:space="preserve"> 1989-III </t>
  </si>
  <si>
    <t xml:space="preserve"> 1989-IV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</si>
  <si>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</si>
  <si>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</si>
  <si>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</si>
  <si>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</si>
  <si>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</si>
  <si>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</si>
  <si>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</si>
  <si>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</si>
  <si>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</si>
  <si>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</si>
  <si>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</si>
  <si>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</si>
  <si>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</si>
  <si>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</si>
  <si>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</si>
  <si>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</si>
  <si>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</si>
  <si>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</si>
  <si>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</si>
  <si>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</si>
  <si>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</si>
  <si>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</si>
  <si>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</si>
  <si>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</si>
  <si>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</si>
  <si>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</si>
  <si>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</si>
  <si>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</si>
  <si>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</si>
  <si>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</si>
  <si>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</si>
  <si>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</si>
  <si>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</si>
  <si>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</si>
  <si>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</si>
  <si>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</si>
  <si>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</si>
  <si>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</si>
  <si>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</si>
  <si>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</si>
  <si>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</si>
  <si>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</si>
  <si>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</si>
  <si>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</si>
  <si>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2001-I </t>
  </si>
  <si>
    <t xml:space="preserve"> 2001-II </t>
  </si>
  <si>
    <t xml:space="preserve"> 2001-III </t>
  </si>
  <si>
    <t xml:space="preserve"> 2001-IV </t>
  </si>
  <si>
    <t xml:space="preserve"> 2002-I </t>
  </si>
  <si>
    <t>2002-II</t>
  </si>
  <si>
    <t xml:space="preserve"> 2002-III</t>
  </si>
  <si>
    <t>2002-IV</t>
  </si>
  <si>
    <t xml:space="preserve"> 2003-I </t>
  </si>
  <si>
    <t>2003-II</t>
  </si>
  <si>
    <t>Civillian Non-Institutional Polulation age &gt;=16</t>
  </si>
  <si>
    <t xml:space="preserve">Military Personnel </t>
  </si>
  <si>
    <t>Department of Defense</t>
  </si>
  <si>
    <t>collected on September 30th of each year</t>
  </si>
  <si>
    <t>Total Active Military Personnel</t>
  </si>
  <si>
    <t>ass. hours per week:</t>
  </si>
  <si>
    <t>year</t>
  </si>
  <si>
    <t>U.S. Territories</t>
  </si>
  <si>
    <t>Hours Military</t>
  </si>
  <si>
    <t>Employment</t>
  </si>
  <si>
    <t>CPS</t>
  </si>
  <si>
    <t>Weekly Hours</t>
  </si>
  <si>
    <r>
      <t xml:space="preserve">The numbers here are based on the </t>
    </r>
    <r>
      <rPr>
        <i/>
        <sz val="10"/>
        <rFont val="Arial"/>
        <family val="2"/>
      </rPr>
      <t>Employment and Earnings</t>
    </r>
    <r>
      <rPr>
        <sz val="10"/>
        <rFont val="Arial"/>
        <family val="0"/>
      </rPr>
      <t xml:space="preserve"> publication of the BLS Table A23</t>
    </r>
  </si>
  <si>
    <t>The given statistics are CPS data.</t>
  </si>
  <si>
    <t>Used are Persons at Work statistics.</t>
  </si>
  <si>
    <t>The data are monthy starting in January 1959.</t>
  </si>
  <si>
    <t>month</t>
  </si>
  <si>
    <t>Persons at work</t>
  </si>
  <si>
    <t>Average hours worked per week</t>
  </si>
  <si>
    <t>total</t>
  </si>
  <si>
    <t>in 1000</t>
  </si>
  <si>
    <t>Hours worked per week on a quarterly basis</t>
  </si>
  <si>
    <t>Employment on quarterly basis</t>
  </si>
  <si>
    <t>Total hours worked per quarter</t>
  </si>
  <si>
    <t>weeks per year</t>
  </si>
  <si>
    <t>weeks per quarter</t>
  </si>
  <si>
    <t>CPS total hours worked with military personnel</t>
  </si>
  <si>
    <t>hours worked/N</t>
  </si>
  <si>
    <t>average weekly hours worked</t>
  </si>
  <si>
    <t>persons at work</t>
  </si>
  <si>
    <t>Total hours worked</t>
  </si>
  <si>
    <t>at annual rate</t>
  </si>
  <si>
    <t>Total Worldwide</t>
  </si>
  <si>
    <t>1958-IV</t>
  </si>
  <si>
    <t>Worldwide</t>
  </si>
  <si>
    <t>Civilian Non-Institutional &gt;=65</t>
  </si>
  <si>
    <t>Civilian non-institutional pop. Age 16-64</t>
  </si>
  <si>
    <t>Population age &gt;=65</t>
  </si>
  <si>
    <t>2003-III</t>
  </si>
  <si>
    <t>2003-IV</t>
  </si>
  <si>
    <t xml:space="preserve"> 2003-III </t>
  </si>
  <si>
    <t>2003 MARCH</t>
  </si>
  <si>
    <t>2003 JUNE</t>
  </si>
  <si>
    <t>2003 September</t>
  </si>
  <si>
    <t xml:space="preserve"> 2003-III</t>
  </si>
  <si>
    <t>2004-I</t>
  </si>
  <si>
    <t>2004-II</t>
  </si>
  <si>
    <t>2004-III</t>
  </si>
  <si>
    <t>2004-IV</t>
  </si>
  <si>
    <t>2005-I</t>
  </si>
  <si>
    <t>2005-II</t>
  </si>
  <si>
    <t>2004 March</t>
  </si>
  <si>
    <t>Non-Institutional Pop age &gt;=16, &lt;=64</t>
  </si>
  <si>
    <t>NOT deseasonalized</t>
  </si>
  <si>
    <t>Deseasonalized</t>
  </si>
  <si>
    <t>Deseasonalized using MA</t>
  </si>
  <si>
    <t>Q3</t>
  </si>
  <si>
    <t>Source: Employment and Earning, BLS, 1959.1-2004.11, Table A23, Household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</si>
</sst>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32"/>
      <name val="Arial"/>
      <family val="2"/>
    </font>
    <font>
      <sz val="9.75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7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U.S. CPS hours worked at annual rate 
per non-instiutional pop. Age 16-64
1959-I to 2004-IV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825"/>
          <c:w val="0.9785"/>
          <c:h val="0.80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(Calculation!$A$7:$A$184,Calculation!$A$185:$A$186,Calculation!$A$187,Calculation!$A$188,Calculation!$A$189:$A$190)</c:f>
              <c:strCache>
                <c:ptCount val="184"/>
                <c:pt idx="0">
                  <c:v> 1959-I </c:v>
                </c:pt>
                <c:pt idx="1">
                  <c:v> 1959-II </c:v>
                </c:pt>
                <c:pt idx="2">
                  <c:v> 1959-III </c:v>
                </c:pt>
                <c:pt idx="3">
                  <c:v> 1959-IV </c:v>
                </c:pt>
                <c:pt idx="4">
                  <c:v> 1960-I </c:v>
                </c:pt>
                <c:pt idx="5">
                  <c:v> 1960-II </c:v>
                </c:pt>
                <c:pt idx="6">
                  <c:v> 1960-III </c:v>
                </c:pt>
                <c:pt idx="7">
                  <c:v> 1960-IV </c:v>
                </c:pt>
                <c:pt idx="8">
                  <c:v> 1961-I </c:v>
                </c:pt>
                <c:pt idx="9">
                  <c:v> 1961-II </c:v>
                </c:pt>
                <c:pt idx="10">
                  <c:v> 1961-III </c:v>
                </c:pt>
                <c:pt idx="11">
                  <c:v> 1961-IV </c:v>
                </c:pt>
                <c:pt idx="12">
                  <c:v> 1962-I </c:v>
                </c:pt>
                <c:pt idx="13">
                  <c:v> 1962-II </c:v>
                </c:pt>
                <c:pt idx="14">
                  <c:v> 1962-III </c:v>
                </c:pt>
                <c:pt idx="15">
                  <c:v> 1962-IV </c:v>
                </c:pt>
                <c:pt idx="16">
                  <c:v> 1963-I </c:v>
                </c:pt>
                <c:pt idx="17">
                  <c:v> 1963-II </c:v>
                </c:pt>
                <c:pt idx="18">
                  <c:v> 1963-III </c:v>
                </c:pt>
                <c:pt idx="19">
                  <c:v> 1963-IV </c:v>
                </c:pt>
                <c:pt idx="20">
                  <c:v> 1964-I </c:v>
                </c:pt>
                <c:pt idx="21">
                  <c:v> 1964-II </c:v>
                </c:pt>
                <c:pt idx="22">
                  <c:v> 1964-III </c:v>
                </c:pt>
                <c:pt idx="23">
                  <c:v> 1964-IV </c:v>
                </c:pt>
                <c:pt idx="24">
                  <c:v> 1965-I </c:v>
                </c:pt>
                <c:pt idx="25">
                  <c:v> 1965-II </c:v>
                </c:pt>
                <c:pt idx="26">
                  <c:v> 1965-III </c:v>
                </c:pt>
                <c:pt idx="27">
                  <c:v> 1965-IV </c:v>
                </c:pt>
                <c:pt idx="28">
                  <c:v> 1966-I </c:v>
                </c:pt>
                <c:pt idx="29">
                  <c:v> 1966-II </c:v>
                </c:pt>
                <c:pt idx="30">
                  <c:v> 1966-III </c:v>
                </c:pt>
                <c:pt idx="31">
                  <c:v> 1966-IV </c:v>
                </c:pt>
                <c:pt idx="32">
                  <c:v> 1967-I </c:v>
                </c:pt>
                <c:pt idx="33">
                  <c:v> 1967-II </c:v>
                </c:pt>
                <c:pt idx="34">
                  <c:v> 1967-III </c:v>
                </c:pt>
                <c:pt idx="35">
                  <c:v> 1967-IV </c:v>
                </c:pt>
                <c:pt idx="36">
                  <c:v> 1968-I </c:v>
                </c:pt>
                <c:pt idx="37">
                  <c:v> 1968-II </c:v>
                </c:pt>
                <c:pt idx="38">
                  <c:v> 1968-III </c:v>
                </c:pt>
                <c:pt idx="39">
                  <c:v> 1968-IV </c:v>
                </c:pt>
                <c:pt idx="40">
                  <c:v> 1969-I </c:v>
                </c:pt>
                <c:pt idx="41">
                  <c:v> 1969-II </c:v>
                </c:pt>
                <c:pt idx="42">
                  <c:v> 1969-III </c:v>
                </c:pt>
                <c:pt idx="43">
                  <c:v> 1969-IV </c:v>
                </c:pt>
                <c:pt idx="44">
                  <c:v> 1970-I </c:v>
                </c:pt>
                <c:pt idx="45">
                  <c:v> 1970-II </c:v>
                </c:pt>
                <c:pt idx="46">
                  <c:v> 1970-III </c:v>
                </c:pt>
                <c:pt idx="47">
                  <c:v> 1970-IV </c:v>
                </c:pt>
                <c:pt idx="48">
                  <c:v> 1971-I </c:v>
                </c:pt>
                <c:pt idx="49">
                  <c:v> 1971-II </c:v>
                </c:pt>
                <c:pt idx="50">
                  <c:v> 1971-III </c:v>
                </c:pt>
                <c:pt idx="51">
                  <c:v> 1971-IV </c:v>
                </c:pt>
                <c:pt idx="52">
                  <c:v> 1972-I </c:v>
                </c:pt>
                <c:pt idx="53">
                  <c:v> 1972-II </c:v>
                </c:pt>
                <c:pt idx="54">
                  <c:v> 1972-III </c:v>
                </c:pt>
                <c:pt idx="55">
                  <c:v> 1972-IV </c:v>
                </c:pt>
                <c:pt idx="56">
                  <c:v> 1973-I </c:v>
                </c:pt>
                <c:pt idx="57">
                  <c:v> 1973-II </c:v>
                </c:pt>
                <c:pt idx="58">
                  <c:v> 1973-III </c:v>
                </c:pt>
                <c:pt idx="59">
                  <c:v> 1973-IV </c:v>
                </c:pt>
                <c:pt idx="60">
                  <c:v> 1974-I </c:v>
                </c:pt>
                <c:pt idx="61">
                  <c:v> 1974-II </c:v>
                </c:pt>
                <c:pt idx="62">
                  <c:v> 1974-III </c:v>
                </c:pt>
                <c:pt idx="63">
                  <c:v> 1974-IV </c:v>
                </c:pt>
                <c:pt idx="64">
                  <c:v> 1975-I </c:v>
                </c:pt>
                <c:pt idx="65">
                  <c:v> 1975-II </c:v>
                </c:pt>
                <c:pt idx="66">
                  <c:v> 1975-III </c:v>
                </c:pt>
                <c:pt idx="67">
                  <c:v> 1975-IV </c:v>
                </c:pt>
                <c:pt idx="68">
                  <c:v> 1976-I </c:v>
                </c:pt>
                <c:pt idx="69">
                  <c:v> 1976-II </c:v>
                </c:pt>
                <c:pt idx="70">
                  <c:v> 1976-III </c:v>
                </c:pt>
                <c:pt idx="71">
                  <c:v> 1976-IV </c:v>
                </c:pt>
                <c:pt idx="72">
                  <c:v> 1977-I </c:v>
                </c:pt>
                <c:pt idx="73">
                  <c:v> 1977-II </c:v>
                </c:pt>
                <c:pt idx="74">
                  <c:v> 1977-III </c:v>
                </c:pt>
                <c:pt idx="75">
                  <c:v> 1977-IV </c:v>
                </c:pt>
                <c:pt idx="76">
                  <c:v> 1978-I </c:v>
                </c:pt>
                <c:pt idx="77">
                  <c:v> 1978-II </c:v>
                </c:pt>
                <c:pt idx="78">
                  <c:v> 1978-III </c:v>
                </c:pt>
                <c:pt idx="79">
                  <c:v> 1978-IV </c:v>
                </c:pt>
                <c:pt idx="80">
                  <c:v> 1979-I </c:v>
                </c:pt>
                <c:pt idx="81">
                  <c:v> 1979-II </c:v>
                </c:pt>
                <c:pt idx="82">
                  <c:v> 1979-III </c:v>
                </c:pt>
                <c:pt idx="83">
                  <c:v> 1979-IV </c:v>
                </c:pt>
                <c:pt idx="84">
                  <c:v> 1980-I </c:v>
                </c:pt>
                <c:pt idx="85">
                  <c:v> 1980-II </c:v>
                </c:pt>
                <c:pt idx="86">
                  <c:v> 1980-III </c:v>
                </c:pt>
                <c:pt idx="87">
                  <c:v> 1980-IV </c:v>
                </c:pt>
                <c:pt idx="88">
                  <c:v> 1981-I </c:v>
                </c:pt>
                <c:pt idx="89">
                  <c:v> 1981-II </c:v>
                </c:pt>
                <c:pt idx="90">
                  <c:v> 1981-III </c:v>
                </c:pt>
                <c:pt idx="91">
                  <c:v> 1981-IV </c:v>
                </c:pt>
                <c:pt idx="92">
                  <c:v> 1982-I </c:v>
                </c:pt>
                <c:pt idx="93">
                  <c:v> 1982-II </c:v>
                </c:pt>
                <c:pt idx="94">
                  <c:v> 1982-III </c:v>
                </c:pt>
                <c:pt idx="95">
                  <c:v> 1982-IV </c:v>
                </c:pt>
                <c:pt idx="96">
                  <c:v> 1983-I </c:v>
                </c:pt>
                <c:pt idx="97">
                  <c:v> 1983-II </c:v>
                </c:pt>
                <c:pt idx="98">
                  <c:v> 1983-III </c:v>
                </c:pt>
                <c:pt idx="99">
                  <c:v> 1983-IV </c:v>
                </c:pt>
                <c:pt idx="100">
                  <c:v> 1984-I </c:v>
                </c:pt>
                <c:pt idx="101">
                  <c:v> 1984-II </c:v>
                </c:pt>
                <c:pt idx="102">
                  <c:v> 1984-III </c:v>
                </c:pt>
                <c:pt idx="103">
                  <c:v> 1984-IV </c:v>
                </c:pt>
                <c:pt idx="104">
                  <c:v> 1985-I </c:v>
                </c:pt>
                <c:pt idx="105">
                  <c:v> 1985-II </c:v>
                </c:pt>
                <c:pt idx="106">
                  <c:v> 1985-III </c:v>
                </c:pt>
                <c:pt idx="107">
                  <c:v> 1985-IV </c:v>
                </c:pt>
                <c:pt idx="108">
                  <c:v> 1986-I </c:v>
                </c:pt>
                <c:pt idx="109">
                  <c:v> 1986-II </c:v>
                </c:pt>
                <c:pt idx="110">
                  <c:v> 1986-III </c:v>
                </c:pt>
                <c:pt idx="111">
                  <c:v> 1986-IV </c:v>
                </c:pt>
                <c:pt idx="112">
                  <c:v> 1987-I </c:v>
                </c:pt>
                <c:pt idx="113">
                  <c:v> 1987-II </c:v>
                </c:pt>
                <c:pt idx="114">
                  <c:v> 1987-III </c:v>
                </c:pt>
                <c:pt idx="115">
                  <c:v> 1987-IV </c:v>
                </c:pt>
                <c:pt idx="116">
                  <c:v> 1988-I </c:v>
                </c:pt>
                <c:pt idx="117">
                  <c:v> 1988-II </c:v>
                </c:pt>
                <c:pt idx="118">
                  <c:v> 1988-III </c:v>
                </c:pt>
                <c:pt idx="119">
                  <c:v> 1988-IV </c:v>
                </c:pt>
                <c:pt idx="120">
                  <c:v> 1989-I </c:v>
                </c:pt>
                <c:pt idx="121">
                  <c:v> 1989-II </c:v>
                </c:pt>
                <c:pt idx="122">
                  <c:v> 1989-III </c:v>
                </c:pt>
                <c:pt idx="123">
                  <c:v> 1989-IV </c:v>
                </c:pt>
                <c:pt idx="124">
                  <c:v> 1990-I </c:v>
                </c:pt>
                <c:pt idx="125">
                  <c:v> 1990-II </c:v>
                </c:pt>
                <c:pt idx="126">
                  <c:v> 1990-III </c:v>
                </c:pt>
                <c:pt idx="127">
                  <c:v> 1990-IV </c:v>
                </c:pt>
                <c:pt idx="128">
                  <c:v> 1991-I </c:v>
                </c:pt>
                <c:pt idx="129">
                  <c:v> 1991-II </c:v>
                </c:pt>
                <c:pt idx="130">
                  <c:v> 1991-III </c:v>
                </c:pt>
                <c:pt idx="131">
                  <c:v> 1991-IV </c:v>
                </c:pt>
                <c:pt idx="132">
                  <c:v> 1992-I </c:v>
                </c:pt>
                <c:pt idx="133">
                  <c:v> 1992-II </c:v>
                </c:pt>
                <c:pt idx="134">
                  <c:v> 1992-III </c:v>
                </c:pt>
                <c:pt idx="135">
                  <c:v> 1992-IV </c:v>
                </c:pt>
                <c:pt idx="136">
                  <c:v> 1993-I </c:v>
                </c:pt>
                <c:pt idx="137">
                  <c:v> 1993-II </c:v>
                </c:pt>
                <c:pt idx="138">
                  <c:v> 1993-III </c:v>
                </c:pt>
                <c:pt idx="139">
                  <c:v> 1993-IV </c:v>
                </c:pt>
                <c:pt idx="140">
                  <c:v> 1994-I </c:v>
                </c:pt>
                <c:pt idx="141">
                  <c:v> 1994-II </c:v>
                </c:pt>
                <c:pt idx="142">
                  <c:v> 1994-III </c:v>
                </c:pt>
                <c:pt idx="143">
                  <c:v> 1994-IV </c:v>
                </c:pt>
                <c:pt idx="144">
                  <c:v> 1995-I </c:v>
                </c:pt>
                <c:pt idx="145">
                  <c:v> 1995-II </c:v>
                </c:pt>
                <c:pt idx="146">
                  <c:v> 1995-III </c:v>
                </c:pt>
                <c:pt idx="147">
                  <c:v> 1995-IV </c:v>
                </c:pt>
                <c:pt idx="148">
                  <c:v> 1996-I </c:v>
                </c:pt>
                <c:pt idx="149">
                  <c:v> 1996-II </c:v>
                </c:pt>
                <c:pt idx="150">
                  <c:v> 1996-III </c:v>
                </c:pt>
                <c:pt idx="151">
                  <c:v> 1996-IV </c:v>
                </c:pt>
                <c:pt idx="152">
                  <c:v> 1997-I </c:v>
                </c:pt>
                <c:pt idx="153">
                  <c:v> 1997-II </c:v>
                </c:pt>
                <c:pt idx="154">
                  <c:v> 1997-III </c:v>
                </c:pt>
                <c:pt idx="155">
                  <c:v> 1997-IV </c:v>
                </c:pt>
                <c:pt idx="156">
                  <c:v> 1998-I </c:v>
                </c:pt>
                <c:pt idx="157">
                  <c:v> 1998-II </c:v>
                </c:pt>
                <c:pt idx="158">
                  <c:v> 1998-III </c:v>
                </c:pt>
                <c:pt idx="159">
                  <c:v> 1998-IV </c:v>
                </c:pt>
                <c:pt idx="160">
                  <c:v> 1999-I </c:v>
                </c:pt>
                <c:pt idx="161">
                  <c:v> 1999-II </c:v>
                </c:pt>
                <c:pt idx="162">
                  <c:v> 1999-III </c:v>
                </c:pt>
                <c:pt idx="163">
                  <c:v> 1999-IV </c:v>
                </c:pt>
                <c:pt idx="164">
                  <c:v> 2000-I </c:v>
                </c:pt>
                <c:pt idx="165">
                  <c:v> 2000-II </c:v>
                </c:pt>
                <c:pt idx="166">
                  <c:v> 2000-III </c:v>
                </c:pt>
                <c:pt idx="167">
                  <c:v> 2000-IV </c:v>
                </c:pt>
                <c:pt idx="168">
                  <c:v> 2001-I </c:v>
                </c:pt>
                <c:pt idx="169">
                  <c:v> 2001-II </c:v>
                </c:pt>
                <c:pt idx="170">
                  <c:v> 2001-III </c:v>
                </c:pt>
                <c:pt idx="171">
                  <c:v> 2001-IV </c:v>
                </c:pt>
                <c:pt idx="172">
                  <c:v> 2002-I </c:v>
                </c:pt>
                <c:pt idx="173">
                  <c:v>2002-II</c:v>
                </c:pt>
                <c:pt idx="174">
                  <c:v> 2002-III</c:v>
                </c:pt>
                <c:pt idx="175">
                  <c:v>2002-IV</c:v>
                </c:pt>
                <c:pt idx="176">
                  <c:v> 2003-I </c:v>
                </c:pt>
                <c:pt idx="177">
                  <c:v>2003-II</c:v>
                </c:pt>
                <c:pt idx="178">
                  <c:v> 2003-III</c:v>
                </c:pt>
                <c:pt idx="179">
                  <c:v>2003-IV</c:v>
                </c:pt>
                <c:pt idx="180">
                  <c:v>2004-I</c:v>
                </c:pt>
                <c:pt idx="181">
                  <c:v>2004-II</c:v>
                </c:pt>
                <c:pt idx="182">
                  <c:v>2004-III</c:v>
                </c:pt>
                <c:pt idx="183">
                  <c:v>2004-IV</c:v>
                </c:pt>
              </c:strCache>
            </c:strRef>
          </c:cat>
          <c:val>
            <c:numRef>
              <c:f>(Calculation!$O$7:$O$184,Calculation!$O$185:$O$186,Calculation!$O$187,Calculation!$O$188,Calculation!$O$189:$O$190)</c:f>
              <c:numCache>
                <c:ptCount val="184"/>
                <c:pt idx="0">
                  <c:v>1353.517315923738</c:v>
                </c:pt>
                <c:pt idx="1">
                  <c:v>1359.8548247554763</c:v>
                </c:pt>
                <c:pt idx="2">
                  <c:v>1351.4668527255565</c:v>
                </c:pt>
                <c:pt idx="3">
                  <c:v>1343.2881056025558</c:v>
                </c:pt>
                <c:pt idx="4">
                  <c:v>1334.558045926912</c:v>
                </c:pt>
                <c:pt idx="5">
                  <c:v>1354.953400325318</c:v>
                </c:pt>
                <c:pt idx="6">
                  <c:v>1364.5752738665215</c:v>
                </c:pt>
                <c:pt idx="7">
                  <c:v>1354.8245202666778</c:v>
                </c:pt>
                <c:pt idx="8">
                  <c:v>1346.9892093837666</c:v>
                </c:pt>
                <c:pt idx="9">
                  <c:v>1325.1506459682175</c:v>
                </c:pt>
                <c:pt idx="10">
                  <c:v>1329.138768418414</c:v>
                </c:pt>
                <c:pt idx="11">
                  <c:v>1346.5821945585362</c:v>
                </c:pt>
                <c:pt idx="12">
                  <c:v>1351.8191418942326</c:v>
                </c:pt>
                <c:pt idx="13">
                  <c:v>1353.7300891332056</c:v>
                </c:pt>
                <c:pt idx="14">
                  <c:v>1350.9440326749054</c:v>
                </c:pt>
                <c:pt idx="15">
                  <c:v>1339.208313647968</c:v>
                </c:pt>
                <c:pt idx="16">
                  <c:v>1333.5418744924875</c:v>
                </c:pt>
                <c:pt idx="17">
                  <c:v>1334.5708981032903</c:v>
                </c:pt>
                <c:pt idx="18">
                  <c:v>1332.1441692452152</c:v>
                </c:pt>
                <c:pt idx="19">
                  <c:v>1343.3359559080118</c:v>
                </c:pt>
                <c:pt idx="20">
                  <c:v>1337.1064298399224</c:v>
                </c:pt>
                <c:pt idx="21">
                  <c:v>1342.1699233486047</c:v>
                </c:pt>
                <c:pt idx="22">
                  <c:v>1336.5827058949576</c:v>
                </c:pt>
                <c:pt idx="23">
                  <c:v>1332.5932169415544</c:v>
                </c:pt>
                <c:pt idx="24">
                  <c:v>1353.0955210447494</c:v>
                </c:pt>
                <c:pt idx="25">
                  <c:v>1360.4505567508825</c:v>
                </c:pt>
                <c:pt idx="26">
                  <c:v>1361.2651222456102</c:v>
                </c:pt>
                <c:pt idx="27">
                  <c:v>1366.8438106855767</c:v>
                </c:pt>
                <c:pt idx="28">
                  <c:v>1369.5691218867</c:v>
                </c:pt>
                <c:pt idx="29">
                  <c:v>1373.828819660004</c:v>
                </c:pt>
                <c:pt idx="30">
                  <c:v>1384.1598224913716</c:v>
                </c:pt>
                <c:pt idx="31">
                  <c:v>1375.4989053813476</c:v>
                </c:pt>
                <c:pt idx="32">
                  <c:v>1363.3369857565606</c:v>
                </c:pt>
                <c:pt idx="33">
                  <c:v>1346.1708250833856</c:v>
                </c:pt>
                <c:pt idx="34">
                  <c:v>1357.1821427344537</c:v>
                </c:pt>
                <c:pt idx="35">
                  <c:v>1359.9428166350776</c:v>
                </c:pt>
                <c:pt idx="36">
                  <c:v>1358.883747902726</c:v>
                </c:pt>
                <c:pt idx="37">
                  <c:v>1355.0730581305365</c:v>
                </c:pt>
                <c:pt idx="38">
                  <c:v>1354.8394469911905</c:v>
                </c:pt>
                <c:pt idx="39">
                  <c:v>1356.6435811983301</c:v>
                </c:pt>
                <c:pt idx="40">
                  <c:v>1365.9687926185436</c:v>
                </c:pt>
                <c:pt idx="41">
                  <c:v>1353.948116183416</c:v>
                </c:pt>
                <c:pt idx="42">
                  <c:v>1354.7902059722842</c:v>
                </c:pt>
                <c:pt idx="43">
                  <c:v>1352.0904113230959</c:v>
                </c:pt>
                <c:pt idx="44">
                  <c:v>1340.5787705225216</c:v>
                </c:pt>
                <c:pt idx="45">
                  <c:v>1331.1936737775102</c:v>
                </c:pt>
                <c:pt idx="46">
                  <c:v>1308.8533027329308</c:v>
                </c:pt>
                <c:pt idx="47">
                  <c:v>1300.8894838774593</c:v>
                </c:pt>
                <c:pt idx="48">
                  <c:v>1296.3122389819378</c:v>
                </c:pt>
                <c:pt idx="49">
                  <c:v>1286.8748159928657</c:v>
                </c:pt>
                <c:pt idx="50">
                  <c:v>1282.9298727077392</c:v>
                </c:pt>
                <c:pt idx="51">
                  <c:v>1294.4288417285813</c:v>
                </c:pt>
                <c:pt idx="52">
                  <c:v>1295.5932394612848</c:v>
                </c:pt>
                <c:pt idx="53">
                  <c:v>1296.1661339802345</c:v>
                </c:pt>
                <c:pt idx="54">
                  <c:v>1296.1297408708401</c:v>
                </c:pt>
                <c:pt idx="55">
                  <c:v>1294.6583910942365</c:v>
                </c:pt>
                <c:pt idx="56">
                  <c:v>1302.2396482394022</c:v>
                </c:pt>
                <c:pt idx="57">
                  <c:v>1314.2737439674438</c:v>
                </c:pt>
                <c:pt idx="58">
                  <c:v>1314.2645183204688</c:v>
                </c:pt>
                <c:pt idx="59">
                  <c:v>1314.6100972533877</c:v>
                </c:pt>
                <c:pt idx="60">
                  <c:v>1305.9831758321654</c:v>
                </c:pt>
                <c:pt idx="61">
                  <c:v>1298.1881171544362</c:v>
                </c:pt>
                <c:pt idx="62">
                  <c:v>1294.3136224463315</c:v>
                </c:pt>
                <c:pt idx="63">
                  <c:v>1284.043125231785</c:v>
                </c:pt>
                <c:pt idx="64">
                  <c:v>1243.0274895605412</c:v>
                </c:pt>
                <c:pt idx="65">
                  <c:v>1239.6175689184802</c:v>
                </c:pt>
                <c:pt idx="66">
                  <c:v>1234.8375463588034</c:v>
                </c:pt>
                <c:pt idx="67">
                  <c:v>1244.8641261024325</c:v>
                </c:pt>
                <c:pt idx="68">
                  <c:v>1253.9502697199032</c:v>
                </c:pt>
                <c:pt idx="69">
                  <c:v>1255.3586840224136</c:v>
                </c:pt>
                <c:pt idx="70">
                  <c:v>1260.635681695992</c:v>
                </c:pt>
                <c:pt idx="71">
                  <c:v>1264.4648624922052</c:v>
                </c:pt>
                <c:pt idx="72">
                  <c:v>1273.4234502223292</c:v>
                </c:pt>
                <c:pt idx="73">
                  <c:v>1282.6805286681813</c:v>
                </c:pt>
                <c:pt idx="74">
                  <c:v>1290.5447070231774</c:v>
                </c:pt>
                <c:pt idx="75">
                  <c:v>1293.1240804512586</c:v>
                </c:pt>
                <c:pt idx="76">
                  <c:v>1298.2370939940452</c:v>
                </c:pt>
                <c:pt idx="77">
                  <c:v>1329.4042700765979</c:v>
                </c:pt>
                <c:pt idx="78">
                  <c:v>1328.9776334984992</c:v>
                </c:pt>
                <c:pt idx="79">
                  <c:v>1331.4515790789192</c:v>
                </c:pt>
                <c:pt idx="80">
                  <c:v>1332.5800385804641</c:v>
                </c:pt>
                <c:pt idx="81">
                  <c:v>1333.3127082184753</c:v>
                </c:pt>
                <c:pt idx="82">
                  <c:v>1340.6793525439232</c:v>
                </c:pt>
                <c:pt idx="83">
                  <c:v>1338.4050460978433</c:v>
                </c:pt>
                <c:pt idx="84">
                  <c:v>1316.5006693851635</c:v>
                </c:pt>
                <c:pt idx="85">
                  <c:v>1294.9700367140108</c:v>
                </c:pt>
                <c:pt idx="86">
                  <c:v>1291.6280323799351</c:v>
                </c:pt>
                <c:pt idx="87">
                  <c:v>1301.4037354698535</c:v>
                </c:pt>
                <c:pt idx="88">
                  <c:v>1305.6745062053715</c:v>
                </c:pt>
                <c:pt idx="89">
                  <c:v>1298.6221186201524</c:v>
                </c:pt>
                <c:pt idx="90">
                  <c:v>1297.2148247033576</c:v>
                </c:pt>
                <c:pt idx="91">
                  <c:v>1284.0891255777128</c:v>
                </c:pt>
                <c:pt idx="92">
                  <c:v>1266.9999460281294</c:v>
                </c:pt>
                <c:pt idx="93">
                  <c:v>1264.3911506912</c:v>
                </c:pt>
                <c:pt idx="94">
                  <c:v>1255.3402571220875</c:v>
                </c:pt>
                <c:pt idx="95">
                  <c:v>1246.1242126552663</c:v>
                </c:pt>
                <c:pt idx="96">
                  <c:v>1246.8245433394331</c:v>
                </c:pt>
                <c:pt idx="97">
                  <c:v>1261.7806939142474</c:v>
                </c:pt>
                <c:pt idx="98">
                  <c:v>1285.1437037271621</c:v>
                </c:pt>
                <c:pt idx="99">
                  <c:v>1304.0264273887037</c:v>
                </c:pt>
                <c:pt idx="100">
                  <c:v>1306.4132015994085</c:v>
                </c:pt>
                <c:pt idx="101">
                  <c:v>1334.922924938311</c:v>
                </c:pt>
                <c:pt idx="102">
                  <c:v>1334.0989143060992</c:v>
                </c:pt>
                <c:pt idx="103">
                  <c:v>1337.5095079389557</c:v>
                </c:pt>
                <c:pt idx="104">
                  <c:v>1346.865592111346</c:v>
                </c:pt>
                <c:pt idx="105">
                  <c:v>1350.714922042951</c:v>
                </c:pt>
                <c:pt idx="106">
                  <c:v>1351.5467239186116</c:v>
                </c:pt>
                <c:pt idx="107">
                  <c:v>1363.3020696061442</c:v>
                </c:pt>
                <c:pt idx="108">
                  <c:v>1366.7930117569078</c:v>
                </c:pt>
                <c:pt idx="109">
                  <c:v>1368.640395334321</c:v>
                </c:pt>
                <c:pt idx="110">
                  <c:v>1373.7138733915738</c:v>
                </c:pt>
                <c:pt idx="111">
                  <c:v>1380.2759889459792</c:v>
                </c:pt>
                <c:pt idx="112">
                  <c:v>1386.1145860788251</c:v>
                </c:pt>
                <c:pt idx="113">
                  <c:v>1393.1291555566502</c:v>
                </c:pt>
                <c:pt idx="114">
                  <c:v>1402.9612663696719</c:v>
                </c:pt>
                <c:pt idx="115">
                  <c:v>1409.4377725967884</c:v>
                </c:pt>
                <c:pt idx="116">
                  <c:v>1415.2430916987366</c:v>
                </c:pt>
                <c:pt idx="117">
                  <c:v>1425.9361735998268</c:v>
                </c:pt>
                <c:pt idx="118">
                  <c:v>1426.7796993403283</c:v>
                </c:pt>
                <c:pt idx="119">
                  <c:v>1435.2831840670551</c:v>
                </c:pt>
                <c:pt idx="120">
                  <c:v>1438.1207450805216</c:v>
                </c:pt>
                <c:pt idx="121">
                  <c:v>1442.4124872804389</c:v>
                </c:pt>
                <c:pt idx="122">
                  <c:v>1445.0126197652603</c:v>
                </c:pt>
                <c:pt idx="123">
                  <c:v>1446.2785410616652</c:v>
                </c:pt>
                <c:pt idx="124">
                  <c:v>1438.4932967869531</c:v>
                </c:pt>
                <c:pt idx="125">
                  <c:v>1430.0905857950197</c:v>
                </c:pt>
                <c:pt idx="126">
                  <c:v>1434.1843606893783</c:v>
                </c:pt>
                <c:pt idx="127">
                  <c:v>1418.616254096302</c:v>
                </c:pt>
                <c:pt idx="128">
                  <c:v>1407.3005593234705</c:v>
                </c:pt>
                <c:pt idx="129">
                  <c:v>1404.9805315650099</c:v>
                </c:pt>
                <c:pt idx="130">
                  <c:v>1399.7474229566528</c:v>
                </c:pt>
                <c:pt idx="131">
                  <c:v>1400.8093121180295</c:v>
                </c:pt>
                <c:pt idx="132">
                  <c:v>1399.4529709682322</c:v>
                </c:pt>
                <c:pt idx="133">
                  <c:v>1397.2729447914758</c:v>
                </c:pt>
                <c:pt idx="134">
                  <c:v>1396.8817754223667</c:v>
                </c:pt>
                <c:pt idx="135">
                  <c:v>1397.8817594912857</c:v>
                </c:pt>
                <c:pt idx="136">
                  <c:v>1403.0288793047512</c:v>
                </c:pt>
                <c:pt idx="137">
                  <c:v>1413.8284098171803</c:v>
                </c:pt>
                <c:pt idx="138">
                  <c:v>1417.3144082815127</c:v>
                </c:pt>
                <c:pt idx="139">
                  <c:v>1428.3287035229905</c:v>
                </c:pt>
                <c:pt idx="140">
                  <c:v>1428.4565978587307</c:v>
                </c:pt>
                <c:pt idx="141">
                  <c:v>1444.768255019998</c:v>
                </c:pt>
                <c:pt idx="142">
                  <c:v>1448.574322966034</c:v>
                </c:pt>
                <c:pt idx="143">
                  <c:v>1452.0561214956526</c:v>
                </c:pt>
                <c:pt idx="144">
                  <c:v>1453.7493610611098</c:v>
                </c:pt>
                <c:pt idx="145">
                  <c:v>1448.9167194511588</c:v>
                </c:pt>
                <c:pt idx="146">
                  <c:v>1460.4948824336911</c:v>
                </c:pt>
                <c:pt idx="147">
                  <c:v>1453.9766141726616</c:v>
                </c:pt>
                <c:pt idx="148">
                  <c:v>1456.328198362206</c:v>
                </c:pt>
                <c:pt idx="149">
                  <c:v>1460.3038888154927</c:v>
                </c:pt>
                <c:pt idx="150">
                  <c:v>1476.9706953179364</c:v>
                </c:pt>
                <c:pt idx="151">
                  <c:v>1479.3290973405255</c:v>
                </c:pt>
                <c:pt idx="152">
                  <c:v>1473.8204984182066</c:v>
                </c:pt>
                <c:pt idx="153">
                  <c:v>1488.3546184059867</c:v>
                </c:pt>
                <c:pt idx="154">
                  <c:v>1492.364916256512</c:v>
                </c:pt>
                <c:pt idx="155">
                  <c:v>1487.6117691272777</c:v>
                </c:pt>
                <c:pt idx="156">
                  <c:v>1488.2056497686408</c:v>
                </c:pt>
                <c:pt idx="157">
                  <c:v>1486.0181764232575</c:v>
                </c:pt>
                <c:pt idx="158">
                  <c:v>1493.8993612023705</c:v>
                </c:pt>
                <c:pt idx="159">
                  <c:v>1502.639450985544</c:v>
                </c:pt>
                <c:pt idx="160">
                  <c:v>1497.283724708339</c:v>
                </c:pt>
                <c:pt idx="161">
                  <c:v>1500.124809061008</c:v>
                </c:pt>
                <c:pt idx="162">
                  <c:v>1497.693634470274</c:v>
                </c:pt>
                <c:pt idx="163">
                  <c:v>1509.3397467907287</c:v>
                </c:pt>
                <c:pt idx="164">
                  <c:v>1491.359405604597</c:v>
                </c:pt>
                <c:pt idx="165">
                  <c:v>1490.212366388954</c:v>
                </c:pt>
                <c:pt idx="166">
                  <c:v>1484.4344244739584</c:v>
                </c:pt>
                <c:pt idx="167">
                  <c:v>1473.5425457134322</c:v>
                </c:pt>
                <c:pt idx="168">
                  <c:v>1463.6915907991233</c:v>
                </c:pt>
                <c:pt idx="169">
                  <c:v>1456.6538318847704</c:v>
                </c:pt>
                <c:pt idx="170">
                  <c:v>1452.2721874139015</c:v>
                </c:pt>
                <c:pt idx="171">
                  <c:v>1430.6381729156167</c:v>
                </c:pt>
                <c:pt idx="172">
                  <c:v>1434.175060283819</c:v>
                </c:pt>
                <c:pt idx="173">
                  <c:v>1421.348526675467</c:v>
                </c:pt>
                <c:pt idx="174">
                  <c:v>1413.161355364998</c:v>
                </c:pt>
                <c:pt idx="175">
                  <c:v>1427.0842047356332</c:v>
                </c:pt>
                <c:pt idx="176">
                  <c:v>1420.9288841126704</c:v>
                </c:pt>
                <c:pt idx="177">
                  <c:v>1435.0211933722396</c:v>
                </c:pt>
                <c:pt idx="178">
                  <c:v>1434.8513637237882</c:v>
                </c:pt>
                <c:pt idx="179">
                  <c:v>1434.2703141276638</c:v>
                </c:pt>
                <c:pt idx="180">
                  <c:v>1428.581467465126</c:v>
                </c:pt>
                <c:pt idx="181">
                  <c:v>1428.5429245639132</c:v>
                </c:pt>
                <c:pt idx="182">
                  <c:v>1440.8535230106354</c:v>
                </c:pt>
                <c:pt idx="183">
                  <c:v>1446.3522265186002</c:v>
                </c:pt>
              </c:numCache>
            </c:numRef>
          </c:val>
          <c:smooth val="0"/>
        </c:ser>
        <c:axId val="48368486"/>
        <c:axId val="29098223"/>
      </c:lineChart>
      <c:catAx>
        <c:axId val="4836848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9098223"/>
        <c:crosses val="autoZero"/>
        <c:auto val="1"/>
        <c:lblOffset val="100"/>
        <c:tickLblSkip val="20"/>
        <c:tickMarkSkip val="20"/>
        <c:noMultiLvlLbl val="0"/>
      </c:catAx>
      <c:valAx>
        <c:axId val="29098223"/>
        <c:scaling>
          <c:orientation val="minMax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8368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U.S. CPS hours worked at annual rate 
per non-instiutional pop. Age 16-64
1989-I to 2004-IV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425"/>
          <c:h val="0.81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(Calculation!$A$127:$A$184,Calculation!$A$185:$A$186,Calculation!$A$187,Calculation!$A$188,Calculation!$A$189:$A$190)</c:f>
              <c:strCache>
                <c:ptCount val="64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2002-II</c:v>
                </c:pt>
                <c:pt idx="54">
                  <c:v> 2002-III</c:v>
                </c:pt>
                <c:pt idx="55">
                  <c:v>2002-IV</c:v>
                </c:pt>
                <c:pt idx="56">
                  <c:v> 2003-I </c:v>
                </c:pt>
                <c:pt idx="57">
                  <c:v>2003-II</c:v>
                </c:pt>
                <c:pt idx="58">
                  <c:v> 2003-III</c:v>
                </c:pt>
                <c:pt idx="59">
                  <c:v>2003-IV</c:v>
                </c:pt>
                <c:pt idx="60">
                  <c:v>2004-I</c:v>
                </c:pt>
                <c:pt idx="61">
                  <c:v>2004-II</c:v>
                </c:pt>
                <c:pt idx="62">
                  <c:v>2004-III</c:v>
                </c:pt>
                <c:pt idx="63">
                  <c:v>2004-IV</c:v>
                </c:pt>
              </c:strCache>
            </c:strRef>
          </c:cat>
          <c:val>
            <c:numRef>
              <c:f>(Calculation!$O$127:$O$184,Calculation!$O$185:$O$186,Calculation!$O$187,Calculation!$O$188,Calculation!$O$189:$O$190)</c:f>
              <c:numCache>
                <c:ptCount val="64"/>
                <c:pt idx="0">
                  <c:v>1438.1207450805216</c:v>
                </c:pt>
                <c:pt idx="1">
                  <c:v>1442.4124872804389</c:v>
                </c:pt>
                <c:pt idx="2">
                  <c:v>1445.0126197652603</c:v>
                </c:pt>
                <c:pt idx="3">
                  <c:v>1446.2785410616652</c:v>
                </c:pt>
                <c:pt idx="4">
                  <c:v>1438.4932967869531</c:v>
                </c:pt>
                <c:pt idx="5">
                  <c:v>1430.0905857950197</c:v>
                </c:pt>
                <c:pt idx="6">
                  <c:v>1434.1843606893783</c:v>
                </c:pt>
                <c:pt idx="7">
                  <c:v>1418.616254096302</c:v>
                </c:pt>
                <c:pt idx="8">
                  <c:v>1407.3005593234705</c:v>
                </c:pt>
                <c:pt idx="9">
                  <c:v>1404.9805315650099</c:v>
                </c:pt>
                <c:pt idx="10">
                  <c:v>1399.7474229566528</c:v>
                </c:pt>
                <c:pt idx="11">
                  <c:v>1400.8093121180295</c:v>
                </c:pt>
                <c:pt idx="12">
                  <c:v>1399.4529709682322</c:v>
                </c:pt>
                <c:pt idx="13">
                  <c:v>1397.2729447914758</c:v>
                </c:pt>
                <c:pt idx="14">
                  <c:v>1396.8817754223667</c:v>
                </c:pt>
                <c:pt idx="15">
                  <c:v>1397.8817594912857</c:v>
                </c:pt>
                <c:pt idx="16">
                  <c:v>1403.0288793047512</c:v>
                </c:pt>
                <c:pt idx="17">
                  <c:v>1413.8284098171803</c:v>
                </c:pt>
                <c:pt idx="18">
                  <c:v>1417.3144082815127</c:v>
                </c:pt>
                <c:pt idx="19">
                  <c:v>1428.3287035229905</c:v>
                </c:pt>
                <c:pt idx="20">
                  <c:v>1428.4565978587307</c:v>
                </c:pt>
                <c:pt idx="21">
                  <c:v>1444.768255019998</c:v>
                </c:pt>
                <c:pt idx="22">
                  <c:v>1448.574322966034</c:v>
                </c:pt>
                <c:pt idx="23">
                  <c:v>1452.0561214956526</c:v>
                </c:pt>
                <c:pt idx="24">
                  <c:v>1453.7493610611098</c:v>
                </c:pt>
                <c:pt idx="25">
                  <c:v>1448.9167194511588</c:v>
                </c:pt>
                <c:pt idx="26">
                  <c:v>1460.4948824336911</c:v>
                </c:pt>
                <c:pt idx="27">
                  <c:v>1453.9766141726616</c:v>
                </c:pt>
                <c:pt idx="28">
                  <c:v>1456.328198362206</c:v>
                </c:pt>
                <c:pt idx="29">
                  <c:v>1460.3038888154927</c:v>
                </c:pt>
                <c:pt idx="30">
                  <c:v>1476.9706953179364</c:v>
                </c:pt>
                <c:pt idx="31">
                  <c:v>1479.3290973405255</c:v>
                </c:pt>
                <c:pt idx="32">
                  <c:v>1473.8204984182066</c:v>
                </c:pt>
                <c:pt idx="33">
                  <c:v>1488.3546184059867</c:v>
                </c:pt>
                <c:pt idx="34">
                  <c:v>1492.364916256512</c:v>
                </c:pt>
                <c:pt idx="35">
                  <c:v>1487.6117691272777</c:v>
                </c:pt>
                <c:pt idx="36">
                  <c:v>1488.2056497686408</c:v>
                </c:pt>
                <c:pt idx="37">
                  <c:v>1486.0181764232575</c:v>
                </c:pt>
                <c:pt idx="38">
                  <c:v>1493.8993612023705</c:v>
                </c:pt>
                <c:pt idx="39">
                  <c:v>1502.639450985544</c:v>
                </c:pt>
                <c:pt idx="40">
                  <c:v>1497.283724708339</c:v>
                </c:pt>
                <c:pt idx="41">
                  <c:v>1500.124809061008</c:v>
                </c:pt>
                <c:pt idx="42">
                  <c:v>1497.693634470274</c:v>
                </c:pt>
                <c:pt idx="43">
                  <c:v>1509.3397467907287</c:v>
                </c:pt>
                <c:pt idx="44">
                  <c:v>1491.359405604597</c:v>
                </c:pt>
                <c:pt idx="45">
                  <c:v>1490.212366388954</c:v>
                </c:pt>
                <c:pt idx="46">
                  <c:v>1484.4344244739584</c:v>
                </c:pt>
                <c:pt idx="47">
                  <c:v>1473.5425457134322</c:v>
                </c:pt>
                <c:pt idx="48">
                  <c:v>1463.6915907991233</c:v>
                </c:pt>
                <c:pt idx="49">
                  <c:v>1456.6538318847704</c:v>
                </c:pt>
                <c:pt idx="50">
                  <c:v>1452.2721874139015</c:v>
                </c:pt>
                <c:pt idx="51">
                  <c:v>1430.6381729156167</c:v>
                </c:pt>
                <c:pt idx="52">
                  <c:v>1434.175060283819</c:v>
                </c:pt>
                <c:pt idx="53">
                  <c:v>1421.348526675467</c:v>
                </c:pt>
                <c:pt idx="54">
                  <c:v>1413.161355364998</c:v>
                </c:pt>
                <c:pt idx="55">
                  <c:v>1427.0842047356332</c:v>
                </c:pt>
                <c:pt idx="56">
                  <c:v>1420.9288841126704</c:v>
                </c:pt>
                <c:pt idx="57">
                  <c:v>1435.0211933722396</c:v>
                </c:pt>
                <c:pt idx="58">
                  <c:v>1434.8513637237882</c:v>
                </c:pt>
                <c:pt idx="59">
                  <c:v>1434.2703141276638</c:v>
                </c:pt>
                <c:pt idx="60">
                  <c:v>1428.581467465126</c:v>
                </c:pt>
                <c:pt idx="61">
                  <c:v>1428.5429245639132</c:v>
                </c:pt>
                <c:pt idx="62">
                  <c:v>1440.8535230106354</c:v>
                </c:pt>
                <c:pt idx="63">
                  <c:v>1446.3522265186002</c:v>
                </c:pt>
              </c:numCache>
            </c:numRef>
          </c:val>
          <c:smooth val="0"/>
        </c:ser>
        <c:axId val="34351620"/>
        <c:axId val="2319029"/>
      </c:lineChart>
      <c:catAx>
        <c:axId val="3435162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2319029"/>
        <c:crosses val="autoZero"/>
        <c:auto val="1"/>
        <c:lblOffset val="100"/>
        <c:tickLblSkip val="8"/>
        <c:tickMarkSkip val="8"/>
        <c:noMultiLvlLbl val="0"/>
      </c:catAx>
      <c:valAx>
        <c:axId val="2319029"/>
        <c:scaling>
          <c:orientation val="minMax"/>
          <c:max val="160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34351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0.318</cdr:y>
    </cdr:from>
    <cdr:to>
      <cdr:x>0.1615</cdr:x>
      <cdr:y>0.37675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18859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0.47525</cdr:y>
    </cdr:from>
    <cdr:to>
      <cdr:x>0.17425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281940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8" sqref="F18"/>
    </sheetView>
  </sheetViews>
  <sheetFormatPr defaultColWidth="9.140625" defaultRowHeight="12.75"/>
  <cols>
    <col min="4" max="4" width="10.00390625" style="0" bestFit="1" customWidth="1"/>
    <col min="11" max="11" width="12.00390625" style="0" bestFit="1" customWidth="1"/>
    <col min="13" max="13" width="12.00390625" style="0" bestFit="1" customWidth="1"/>
  </cols>
  <sheetData>
    <row r="1" spans="11:12" ht="12.75">
      <c r="K1" t="s">
        <v>245</v>
      </c>
      <c r="L1" t="s">
        <v>246</v>
      </c>
    </row>
    <row r="2" spans="11:12" ht="12.75">
      <c r="K2">
        <v>52.1428571428571</v>
      </c>
      <c r="L2">
        <v>13.0357142857143</v>
      </c>
    </row>
    <row r="3" spans="9:15" ht="12.75">
      <c r="I3" t="s">
        <v>231</v>
      </c>
      <c r="M3" t="s">
        <v>247</v>
      </c>
      <c r="O3" t="s">
        <v>248</v>
      </c>
    </row>
    <row r="4" spans="2:15" ht="12.75">
      <c r="B4" t="s">
        <v>222</v>
      </c>
      <c r="C4" t="s">
        <v>257</v>
      </c>
      <c r="D4" t="s">
        <v>273</v>
      </c>
      <c r="I4" t="s">
        <v>249</v>
      </c>
      <c r="J4" t="s">
        <v>250</v>
      </c>
      <c r="K4" t="s">
        <v>251</v>
      </c>
      <c r="O4" t="s">
        <v>252</v>
      </c>
    </row>
    <row r="5" spans="3:10" ht="12.75">
      <c r="C5" t="s">
        <v>241</v>
      </c>
      <c r="J5" t="s">
        <v>241</v>
      </c>
    </row>
    <row r="7" spans="1:15" ht="12.75">
      <c r="A7" t="s">
        <v>43</v>
      </c>
      <c r="B7">
        <f>Data3!I9</f>
        <v>2571623.5</v>
      </c>
      <c r="C7">
        <f>Data2!AA9</f>
        <v>99470.50467316908</v>
      </c>
      <c r="D7">
        <f>B7+C7*1000</f>
        <v>102042128.17316908</v>
      </c>
      <c r="I7">
        <f>Data1!O9</f>
        <v>40.8842764143173</v>
      </c>
      <c r="J7">
        <f>Data1!N9</f>
        <v>62449.6290318443</v>
      </c>
      <c r="K7">
        <f>I7*13*J7*1000</f>
        <v>33191702639.02346</v>
      </c>
      <c r="M7">
        <f>K7+40*B7*13</f>
        <v>34528946859.02346</v>
      </c>
      <c r="O7">
        <f>M7/D7*4</f>
        <v>1353.517315923738</v>
      </c>
    </row>
    <row r="8" spans="1:15" ht="12.75">
      <c r="A8" t="s">
        <v>44</v>
      </c>
      <c r="B8">
        <f>Data3!I10</f>
        <v>2545232</v>
      </c>
      <c r="C8">
        <f>Data2!AA10</f>
        <v>99789.34134788097</v>
      </c>
      <c r="D8">
        <f aca="true" t="shared" si="0" ref="D8:D71">B8+C8*1000</f>
        <v>102334573.34788097</v>
      </c>
      <c r="I8">
        <f>Data1!O10</f>
        <v>40.9921498167122</v>
      </c>
      <c r="J8">
        <f>Data1!N10</f>
        <v>62800.9928284408</v>
      </c>
      <c r="K8">
        <f>I8*13*J8*1000</f>
        <v>33466520186.602283</v>
      </c>
      <c r="M8">
        <f>K8+40*B8*13</f>
        <v>34790040826.60228</v>
      </c>
      <c r="O8">
        <f aca="true" t="shared" si="1" ref="O8:O71">M8/D8*4</f>
        <v>1359.8548247554763</v>
      </c>
    </row>
    <row r="9" spans="1:15" ht="12.75">
      <c r="A9" t="s">
        <v>45</v>
      </c>
      <c r="B9">
        <f>Data3!I11</f>
        <v>2518840.5</v>
      </c>
      <c r="C9">
        <f>Data2!AA11</f>
        <v>100095.17802259287</v>
      </c>
      <c r="D9">
        <f t="shared" si="0"/>
        <v>102614018.52259287</v>
      </c>
      <c r="I9">
        <f>Data1!O11</f>
        <v>40.9754981113558</v>
      </c>
      <c r="J9">
        <f>Data1!N11</f>
        <v>62626.6646057653</v>
      </c>
      <c r="K9">
        <f aca="true" t="shared" si="2" ref="K9:K72">I9*13*J9*1000</f>
        <v>33360064104.56264</v>
      </c>
      <c r="M9">
        <f aca="true" t="shared" si="3" ref="M9:M72">K9+40*B9*13</f>
        <v>34669861164.56264</v>
      </c>
      <c r="O9">
        <f t="shared" si="1"/>
        <v>1351.4668527255565</v>
      </c>
    </row>
    <row r="10" spans="1:15" ht="12.75">
      <c r="A10" t="s">
        <v>46</v>
      </c>
      <c r="B10">
        <f>Data3!I12</f>
        <v>2492449</v>
      </c>
      <c r="C10">
        <f>Data2!AA12</f>
        <v>100356.68136397142</v>
      </c>
      <c r="D10">
        <f t="shared" si="0"/>
        <v>102849130.36397143</v>
      </c>
      <c r="I10">
        <f>Data1!O12</f>
        <v>40.6486584581015</v>
      </c>
      <c r="J10">
        <f>Data1!N12</f>
        <v>62908.5571395963</v>
      </c>
      <c r="K10">
        <f t="shared" si="2"/>
        <v>33242929892.372368</v>
      </c>
      <c r="M10">
        <f t="shared" si="3"/>
        <v>34539003372.37237</v>
      </c>
      <c r="O10">
        <f t="shared" si="1"/>
        <v>1343.2881056025558</v>
      </c>
    </row>
    <row r="11" spans="1:15" ht="12.75">
      <c r="A11" t="s">
        <v>47</v>
      </c>
      <c r="B11">
        <f>Data3!I13</f>
        <v>2492346</v>
      </c>
      <c r="C11">
        <f>Data2!AA13</f>
        <v>101044.1095542474</v>
      </c>
      <c r="D11">
        <f t="shared" si="0"/>
        <v>103536455.55424741</v>
      </c>
      <c r="I11">
        <f>Data1!O13</f>
        <v>40.6238900940361</v>
      </c>
      <c r="J11">
        <f>Data1!N13</f>
        <v>62956.1958108635</v>
      </c>
      <c r="K11">
        <f t="shared" si="2"/>
        <v>33247832531.66875</v>
      </c>
      <c r="M11">
        <f t="shared" si="3"/>
        <v>34543852451.66875</v>
      </c>
      <c r="O11">
        <f t="shared" si="1"/>
        <v>1334.558045926912</v>
      </c>
    </row>
    <row r="12" spans="1:15" ht="12.75">
      <c r="A12" t="s">
        <v>48</v>
      </c>
      <c r="B12">
        <f>Data3!I14</f>
        <v>2492243</v>
      </c>
      <c r="C12">
        <f>Data2!AA14</f>
        <v>101270.8710778567</v>
      </c>
      <c r="D12">
        <f t="shared" si="0"/>
        <v>103763114.0778567</v>
      </c>
      <c r="I12">
        <f>Data1!O14</f>
        <v>40.7844231740643</v>
      </c>
      <c r="J12">
        <f>Data1!N14</f>
        <v>63848.9989511515</v>
      </c>
      <c r="K12">
        <f t="shared" si="2"/>
        <v>33852579702.03395</v>
      </c>
      <c r="M12">
        <f t="shared" si="3"/>
        <v>35148546062.03395</v>
      </c>
      <c r="O12">
        <f t="shared" si="1"/>
        <v>1354.953400325318</v>
      </c>
    </row>
    <row r="13" spans="1:15" ht="12.75">
      <c r="A13" t="s">
        <v>49</v>
      </c>
      <c r="B13">
        <f>Data3!I15</f>
        <v>2492140</v>
      </c>
      <c r="C13">
        <f>Data2!AA15</f>
        <v>101542.96593479933</v>
      </c>
      <c r="D13">
        <f t="shared" si="0"/>
        <v>104035105.93479933</v>
      </c>
      <c r="I13">
        <f>Data1!O15</f>
        <v>40.9457107934291</v>
      </c>
      <c r="J13">
        <f>Data1!N15</f>
        <v>64240.823783795</v>
      </c>
      <c r="K13">
        <f t="shared" si="2"/>
        <v>34195020493.177845</v>
      </c>
      <c r="M13">
        <f t="shared" si="3"/>
        <v>35490933293.17784</v>
      </c>
      <c r="O13">
        <f t="shared" si="1"/>
        <v>1364.5752738665215</v>
      </c>
    </row>
    <row r="14" spans="1:15" ht="12.75">
      <c r="A14" t="s">
        <v>50</v>
      </c>
      <c r="B14">
        <f>Data3!I16</f>
        <v>2492037</v>
      </c>
      <c r="C14">
        <f>Data2!AA16</f>
        <v>101854.06079174197</v>
      </c>
      <c r="D14">
        <f t="shared" si="0"/>
        <v>104346097.79174197</v>
      </c>
      <c r="I14">
        <f>Data1!O16</f>
        <v>40.7447858292216</v>
      </c>
      <c r="J14">
        <f>Data1!N16</f>
        <v>64277.7928280453</v>
      </c>
      <c r="K14">
        <f t="shared" si="2"/>
        <v>34046803730.599167</v>
      </c>
      <c r="M14">
        <f t="shared" si="3"/>
        <v>35342662970.59917</v>
      </c>
      <c r="O14">
        <f t="shared" si="1"/>
        <v>1354.8245202666778</v>
      </c>
    </row>
    <row r="15" spans="1:15" ht="12.75">
      <c r="A15" t="s">
        <v>51</v>
      </c>
      <c r="B15">
        <f>Data3!I17</f>
        <v>2507255.75</v>
      </c>
      <c r="C15">
        <f>Data2!AA17</f>
        <v>102184.93496217346</v>
      </c>
      <c r="D15">
        <f t="shared" si="0"/>
        <v>104692190.71217346</v>
      </c>
      <c r="I15">
        <f>Data1!O17</f>
        <v>40.7160909302678</v>
      </c>
      <c r="J15">
        <f>Data1!N17</f>
        <v>64142.1705074732</v>
      </c>
      <c r="K15">
        <f t="shared" si="2"/>
        <v>33951039809.011265</v>
      </c>
      <c r="M15">
        <f t="shared" si="3"/>
        <v>35254812799.01126</v>
      </c>
      <c r="O15">
        <f t="shared" si="1"/>
        <v>1346.9892093837666</v>
      </c>
    </row>
    <row r="16" spans="1:15" ht="12.75">
      <c r="A16" t="s">
        <v>52</v>
      </c>
      <c r="B16">
        <f>Data3!I18</f>
        <v>2522474.5</v>
      </c>
      <c r="C16">
        <f>Data2!AA18</f>
        <v>102467.47579927163</v>
      </c>
      <c r="D16">
        <f t="shared" si="0"/>
        <v>104989950.29927163</v>
      </c>
      <c r="I16">
        <f>Data1!O18</f>
        <v>40.3758988259235</v>
      </c>
      <c r="J16">
        <f>Data1!N18</f>
        <v>63766.5030340462</v>
      </c>
      <c r="K16">
        <f t="shared" si="2"/>
        <v>33470188374.81271</v>
      </c>
      <c r="M16">
        <f t="shared" si="3"/>
        <v>34781875114.81271</v>
      </c>
      <c r="O16">
        <f t="shared" si="1"/>
        <v>1325.1506459682175</v>
      </c>
    </row>
    <row r="17" spans="1:15" ht="12.75">
      <c r="A17" t="s">
        <v>53</v>
      </c>
      <c r="B17">
        <f>Data3!I19</f>
        <v>2537693.25</v>
      </c>
      <c r="C17">
        <f>Data2!AA19</f>
        <v>102733.01663636981</v>
      </c>
      <c r="D17">
        <f t="shared" si="0"/>
        <v>105270709.88636981</v>
      </c>
      <c r="I17">
        <f>Data1!O19</f>
        <v>40.4839715171303</v>
      </c>
      <c r="J17">
        <f>Data1!N19</f>
        <v>63957.4012415155</v>
      </c>
      <c r="K17">
        <f t="shared" si="2"/>
        <v>33660244932.225437</v>
      </c>
      <c r="M17">
        <f t="shared" si="3"/>
        <v>34979845422.22543</v>
      </c>
      <c r="O17">
        <f t="shared" si="1"/>
        <v>1329.138768418414</v>
      </c>
    </row>
    <row r="18" spans="1:15" ht="12.75">
      <c r="A18" t="s">
        <v>54</v>
      </c>
      <c r="B18">
        <f>Data3!I20</f>
        <v>2552912</v>
      </c>
      <c r="C18">
        <f>Data2!AA20</f>
        <v>102822.89080680131</v>
      </c>
      <c r="D18">
        <f t="shared" si="0"/>
        <v>105375802.8068013</v>
      </c>
      <c r="I18">
        <f>Data1!O20</f>
        <v>40.8446753573134</v>
      </c>
      <c r="J18">
        <f>Data1!N20</f>
        <v>64308.8827660813</v>
      </c>
      <c r="K18">
        <f t="shared" si="2"/>
        <v>34146780709.237522</v>
      </c>
      <c r="M18">
        <f t="shared" si="3"/>
        <v>35474294949.23752</v>
      </c>
      <c r="O18">
        <f t="shared" si="1"/>
        <v>1346.5821945585362</v>
      </c>
    </row>
    <row r="19" spans="1:15" ht="12.75">
      <c r="A19" t="s">
        <v>55</v>
      </c>
      <c r="B19">
        <f>Data3!I21</f>
        <v>2586606.5</v>
      </c>
      <c r="C19">
        <f>Data2!AA21</f>
        <v>102923.77895829598</v>
      </c>
      <c r="D19">
        <f t="shared" si="0"/>
        <v>105510385.45829599</v>
      </c>
      <c r="I19">
        <f>Data1!O21</f>
        <v>40.7397113262922</v>
      </c>
      <c r="J19">
        <f>Data1!N21</f>
        <v>64787.8619311413</v>
      </c>
      <c r="K19">
        <f t="shared" si="2"/>
        <v>34312704302.790844</v>
      </c>
      <c r="M19">
        <f t="shared" si="3"/>
        <v>35657739682.79085</v>
      </c>
      <c r="O19">
        <f t="shared" si="1"/>
        <v>1351.8191418942326</v>
      </c>
    </row>
    <row r="20" spans="1:15" ht="12.75">
      <c r="A20" t="s">
        <v>56</v>
      </c>
      <c r="B20">
        <f>Data3!I22</f>
        <v>2620301</v>
      </c>
      <c r="C20">
        <f>Data2!AA22</f>
        <v>103276.33377645731</v>
      </c>
      <c r="D20">
        <f t="shared" si="0"/>
        <v>105896634.77645731</v>
      </c>
      <c r="I20">
        <f>Data1!O22</f>
        <v>40.8691232651416</v>
      </c>
      <c r="J20">
        <f>Data1!N22</f>
        <v>64890.6444133919</v>
      </c>
      <c r="K20">
        <f t="shared" si="2"/>
        <v>34476308688.71002</v>
      </c>
      <c r="M20">
        <f t="shared" si="3"/>
        <v>35838865208.71002</v>
      </c>
      <c r="O20">
        <f t="shared" si="1"/>
        <v>1353.7300891332056</v>
      </c>
    </row>
    <row r="21" spans="1:15" ht="12.75">
      <c r="A21" t="s">
        <v>57</v>
      </c>
      <c r="B21">
        <f>Data3!I23</f>
        <v>2653995.5</v>
      </c>
      <c r="C21">
        <f>Data2!AA23</f>
        <v>103736.88859461865</v>
      </c>
      <c r="D21">
        <f t="shared" si="0"/>
        <v>106390884.09461865</v>
      </c>
      <c r="I21">
        <f>Data1!O23</f>
        <v>40.6670668648842</v>
      </c>
      <c r="J21">
        <f>Data1!N23</f>
        <v>65356.1440465906</v>
      </c>
      <c r="K21">
        <f t="shared" si="2"/>
        <v>34551954839.65814</v>
      </c>
      <c r="M21">
        <f t="shared" si="3"/>
        <v>35932032499.65814</v>
      </c>
      <c r="O21">
        <f t="shared" si="1"/>
        <v>1350.9440326749054</v>
      </c>
    </row>
    <row r="22" spans="1:15" ht="12.75">
      <c r="A22" t="s">
        <v>58</v>
      </c>
      <c r="B22">
        <f>Data3!I24</f>
        <v>2687690</v>
      </c>
      <c r="C22">
        <f>Data2!AA24</f>
        <v>104326.44341277999</v>
      </c>
      <c r="D22">
        <f t="shared" si="0"/>
        <v>107014133.41277999</v>
      </c>
      <c r="I22">
        <f>Data1!O24</f>
        <v>40.5809515508713</v>
      </c>
      <c r="J22">
        <f>Data1!N24</f>
        <v>65265.4739765985</v>
      </c>
      <c r="K22">
        <f t="shared" si="2"/>
        <v>34430955486.05694</v>
      </c>
      <c r="M22">
        <f t="shared" si="3"/>
        <v>35828554286.05694</v>
      </c>
      <c r="O22">
        <f t="shared" si="1"/>
        <v>1339.208313647968</v>
      </c>
    </row>
    <row r="23" spans="1:15" ht="12.75">
      <c r="A23" t="s">
        <v>59</v>
      </c>
      <c r="B23">
        <f>Data3!I25</f>
        <v>2689577.5</v>
      </c>
      <c r="C23">
        <f>Data2!AA25</f>
        <v>104843.91831304209</v>
      </c>
      <c r="D23">
        <f t="shared" si="0"/>
        <v>107533495.81304209</v>
      </c>
      <c r="I23">
        <f>Data1!O25</f>
        <v>40.7211833147468</v>
      </c>
      <c r="J23">
        <f>Data1!N25</f>
        <v>65079.5743336354</v>
      </c>
      <c r="K23">
        <f t="shared" si="2"/>
        <v>34451524594.31355</v>
      </c>
      <c r="M23">
        <f t="shared" si="3"/>
        <v>35850104894.31355</v>
      </c>
      <c r="O23">
        <f t="shared" si="1"/>
        <v>1333.5418744924875</v>
      </c>
    </row>
    <row r="24" spans="1:15" ht="12.75">
      <c r="A24" t="s">
        <v>60</v>
      </c>
      <c r="B24">
        <f>Data3!I26</f>
        <v>2691465</v>
      </c>
      <c r="C24">
        <f>Data2!AA26</f>
        <v>105293.72654663754</v>
      </c>
      <c r="D24">
        <f t="shared" si="0"/>
        <v>107985191.54663754</v>
      </c>
      <c r="I24">
        <f>Data1!O26</f>
        <v>40.6703749446295</v>
      </c>
      <c r="J24">
        <f>Data1!N26</f>
        <v>65496.3826451986</v>
      </c>
      <c r="K24">
        <f t="shared" si="2"/>
        <v>34628911716.06297</v>
      </c>
      <c r="M24">
        <f t="shared" si="3"/>
        <v>36028473516.06297</v>
      </c>
      <c r="O24">
        <f t="shared" si="1"/>
        <v>1334.5708981032903</v>
      </c>
    </row>
    <row r="25" spans="1:15" ht="12.75">
      <c r="A25" t="s">
        <v>61</v>
      </c>
      <c r="B25">
        <f>Data3!I27</f>
        <v>2693352.5</v>
      </c>
      <c r="C25">
        <f>Data2!AA27</f>
        <v>105719.8681135663</v>
      </c>
      <c r="D25">
        <f t="shared" si="0"/>
        <v>108413220.61356631</v>
      </c>
      <c r="I25">
        <f>Data1!O27</f>
        <v>40.5382132842108</v>
      </c>
      <c r="J25">
        <f>Data1!N27</f>
        <v>65854.2299033528</v>
      </c>
      <c r="K25">
        <f t="shared" si="2"/>
        <v>34704966627.36438</v>
      </c>
      <c r="M25">
        <f t="shared" si="3"/>
        <v>36105509927.36438</v>
      </c>
      <c r="O25">
        <f t="shared" si="1"/>
        <v>1332.1441692452152</v>
      </c>
    </row>
    <row r="26" spans="1:15" ht="12.75">
      <c r="A26" t="s">
        <v>62</v>
      </c>
      <c r="B26">
        <f>Data3!I28</f>
        <v>2695240</v>
      </c>
      <c r="C26">
        <f>Data2!AA28</f>
        <v>106162.00968049507</v>
      </c>
      <c r="D26">
        <f t="shared" si="0"/>
        <v>108857249.68049507</v>
      </c>
      <c r="I26">
        <f>Data1!O28</f>
        <v>40.7356347818678</v>
      </c>
      <c r="J26">
        <f>Data1!N28</f>
        <v>66387.6117641939</v>
      </c>
      <c r="K26">
        <f t="shared" si="2"/>
        <v>35156439589.266235</v>
      </c>
      <c r="M26">
        <f t="shared" si="3"/>
        <v>36557964389.266235</v>
      </c>
      <c r="O26">
        <f t="shared" si="1"/>
        <v>1343.3359559080118</v>
      </c>
    </row>
    <row r="27" spans="1:15" ht="12.75">
      <c r="A27" t="s">
        <v>63</v>
      </c>
      <c r="B27">
        <f>Data3!I29</f>
        <v>2693965.25</v>
      </c>
      <c r="C27">
        <f>Data2!AA29</f>
        <v>106597.78041837091</v>
      </c>
      <c r="D27">
        <f t="shared" si="0"/>
        <v>109291745.6683709</v>
      </c>
      <c r="I27">
        <f>Data1!O29</f>
        <v>40.390202506644</v>
      </c>
      <c r="J27">
        <f>Data1!N29</f>
        <v>66910.3850687226</v>
      </c>
      <c r="K27">
        <f t="shared" si="2"/>
        <v>35132812035.402054</v>
      </c>
      <c r="M27">
        <f t="shared" si="3"/>
        <v>36533673965.402054</v>
      </c>
      <c r="O27">
        <f t="shared" si="1"/>
        <v>1337.1064298399224</v>
      </c>
    </row>
    <row r="28" spans="1:15" ht="12.75">
      <c r="A28" t="s">
        <v>64</v>
      </c>
      <c r="B28">
        <f>Data3!I30</f>
        <v>2692690.5</v>
      </c>
      <c r="C28">
        <f>Data2!AA30</f>
        <v>107009.2178229134</v>
      </c>
      <c r="D28">
        <f t="shared" si="0"/>
        <v>109701908.3229134</v>
      </c>
      <c r="I28">
        <f>Data1!O30</f>
        <v>40.5373872480258</v>
      </c>
      <c r="J28">
        <f>Data1!N30</f>
        <v>67192.3905219971</v>
      </c>
      <c r="K28">
        <f t="shared" si="2"/>
        <v>35409451411.24008</v>
      </c>
      <c r="M28">
        <f t="shared" si="3"/>
        <v>36809650471.24008</v>
      </c>
      <c r="O28">
        <f t="shared" si="1"/>
        <v>1342.1699233486047</v>
      </c>
    </row>
    <row r="29" spans="1:15" ht="12.75">
      <c r="A29" t="s">
        <v>65</v>
      </c>
      <c r="B29">
        <f>Data3!I31</f>
        <v>2691415.75</v>
      </c>
      <c r="C29">
        <f>Data2!AA31</f>
        <v>107461.98856078924</v>
      </c>
      <c r="D29">
        <f t="shared" si="0"/>
        <v>110153404.31078924</v>
      </c>
      <c r="I29">
        <f>Data1!O31</f>
        <v>40.5879798334911</v>
      </c>
      <c r="J29">
        <f>Data1!N31</f>
        <v>67105.4066794603</v>
      </c>
      <c r="K29">
        <f t="shared" si="2"/>
        <v>35407747609.313995</v>
      </c>
      <c r="M29">
        <f t="shared" si="3"/>
        <v>36807283799.313995</v>
      </c>
      <c r="O29">
        <f t="shared" si="1"/>
        <v>1336.5827058949576</v>
      </c>
    </row>
    <row r="30" spans="1:15" ht="12.75">
      <c r="A30" t="s">
        <v>66</v>
      </c>
      <c r="B30">
        <f>Data3!I32</f>
        <v>2690141</v>
      </c>
      <c r="C30">
        <f>Data2!AA32</f>
        <v>107928.0926319984</v>
      </c>
      <c r="D30">
        <f t="shared" si="0"/>
        <v>110618233.6319984</v>
      </c>
      <c r="I30">
        <f>Data1!O32</f>
        <v>40.4796373701708</v>
      </c>
      <c r="J30">
        <f>Data1!N32</f>
        <v>67371.7718820272</v>
      </c>
      <c r="K30">
        <f t="shared" si="2"/>
        <v>35453403632.0143</v>
      </c>
      <c r="M30">
        <f t="shared" si="3"/>
        <v>36852276952.0143</v>
      </c>
      <c r="O30">
        <f t="shared" si="1"/>
        <v>1332.5932169415544</v>
      </c>
    </row>
    <row r="31" spans="1:15" ht="12.75">
      <c r="A31" t="s">
        <v>67</v>
      </c>
      <c r="B31">
        <f>Data3!I33</f>
        <v>2698555.75</v>
      </c>
      <c r="C31">
        <f>Data2!AA33</f>
        <v>108375.51589581436</v>
      </c>
      <c r="D31">
        <f t="shared" si="0"/>
        <v>111074071.64581436</v>
      </c>
      <c r="I31">
        <f>Data1!O33</f>
        <v>40.8410243266247</v>
      </c>
      <c r="J31">
        <f>Data1!N33</f>
        <v>68125.7082862579</v>
      </c>
      <c r="K31">
        <f t="shared" si="2"/>
        <v>36170208222.03875</v>
      </c>
      <c r="M31">
        <f t="shared" si="3"/>
        <v>37573457212.03875</v>
      </c>
      <c r="O31">
        <f t="shared" si="1"/>
        <v>1353.0955210447494</v>
      </c>
    </row>
    <row r="32" spans="1:15" ht="12.75">
      <c r="A32" t="s">
        <v>68</v>
      </c>
      <c r="B32">
        <f>Data3!I34</f>
        <v>2706970.5</v>
      </c>
      <c r="C32">
        <f>Data2!AA34</f>
        <v>108808.60582629699</v>
      </c>
      <c r="D32">
        <f t="shared" si="0"/>
        <v>111515576.32629699</v>
      </c>
      <c r="I32">
        <f>Data1!O34</f>
        <v>40.7603674000307</v>
      </c>
      <c r="J32">
        <f>Data1!N34</f>
        <v>68921.0823846444</v>
      </c>
      <c r="K32">
        <f t="shared" si="2"/>
        <v>36520232314.876564</v>
      </c>
      <c r="M32">
        <f t="shared" si="3"/>
        <v>37927856974.876564</v>
      </c>
      <c r="O32">
        <f t="shared" si="1"/>
        <v>1360.4505567508825</v>
      </c>
    </row>
    <row r="33" spans="1:15" ht="12.75">
      <c r="A33" t="s">
        <v>69</v>
      </c>
      <c r="B33">
        <f>Data3!I35</f>
        <v>2715385.25</v>
      </c>
      <c r="C33">
        <f>Data2!AA35</f>
        <v>109151.36242344628</v>
      </c>
      <c r="D33">
        <f t="shared" si="0"/>
        <v>111866747.67344628</v>
      </c>
      <c r="I33">
        <f>Data1!O35</f>
        <v>40.6601332827288</v>
      </c>
      <c r="J33">
        <f>Data1!N35</f>
        <v>69351.7632007056</v>
      </c>
      <c r="K33">
        <f t="shared" si="2"/>
        <v>36658075156.72817</v>
      </c>
      <c r="M33">
        <f t="shared" si="3"/>
        <v>38070075486.72817</v>
      </c>
      <c r="O33">
        <f t="shared" si="1"/>
        <v>1361.2651222456102</v>
      </c>
    </row>
    <row r="34" spans="1:15" ht="12.75">
      <c r="A34" t="s">
        <v>70</v>
      </c>
      <c r="B34">
        <f>Data3!I36</f>
        <v>2723800</v>
      </c>
      <c r="C34">
        <f>Data2!AA36</f>
        <v>109498.11902059556</v>
      </c>
      <c r="D34">
        <f t="shared" si="0"/>
        <v>112221919.02059557</v>
      </c>
      <c r="I34">
        <f>Data1!O36</f>
        <v>40.790773841254</v>
      </c>
      <c r="J34">
        <f>Data1!N36</f>
        <v>69644.487223555</v>
      </c>
      <c r="K34">
        <f t="shared" si="2"/>
        <v>36931082859.13976</v>
      </c>
      <c r="M34">
        <f t="shared" si="3"/>
        <v>38347458859.13976</v>
      </c>
      <c r="O34">
        <f t="shared" si="1"/>
        <v>1366.8438106855767</v>
      </c>
    </row>
    <row r="35" spans="1:15" ht="12.75">
      <c r="A35" t="s">
        <v>71</v>
      </c>
      <c r="B35">
        <f>Data3!I37</f>
        <v>2850152.25</v>
      </c>
      <c r="C35">
        <f>Data2!AA37</f>
        <v>109767.33097183029</v>
      </c>
      <c r="D35">
        <f t="shared" si="0"/>
        <v>112617483.2218303</v>
      </c>
      <c r="I35">
        <f>Data1!O37</f>
        <v>40.7303872025022</v>
      </c>
      <c r="J35">
        <f>Data1!N37</f>
        <v>70023.8441840322</v>
      </c>
      <c r="K35">
        <f t="shared" si="2"/>
        <v>37077277731.30307</v>
      </c>
      <c r="M35">
        <f t="shared" si="3"/>
        <v>38559356901.30307</v>
      </c>
      <c r="O35">
        <f t="shared" si="1"/>
        <v>1369.5691218867</v>
      </c>
    </row>
    <row r="36" spans="1:15" ht="12.75">
      <c r="A36" t="s">
        <v>72</v>
      </c>
      <c r="B36">
        <f>Data3!I38</f>
        <v>2976504.5</v>
      </c>
      <c r="C36">
        <f>Data2!AA38</f>
        <v>110051.87625639836</v>
      </c>
      <c r="D36">
        <f t="shared" si="0"/>
        <v>113028380.75639836</v>
      </c>
      <c r="I36">
        <f>Data1!O38</f>
        <v>40.6436203111946</v>
      </c>
      <c r="J36">
        <f>Data1!N38</f>
        <v>70543.0597911933</v>
      </c>
      <c r="K36">
        <f t="shared" si="2"/>
        <v>37272629390.66107</v>
      </c>
      <c r="M36">
        <f t="shared" si="3"/>
        <v>38820411730.66107</v>
      </c>
      <c r="O36">
        <f t="shared" si="1"/>
        <v>1373.828819660004</v>
      </c>
    </row>
    <row r="37" spans="1:15" ht="12.75">
      <c r="A37" t="s">
        <v>73</v>
      </c>
      <c r="B37">
        <f>Data3!I39</f>
        <v>3102856.75</v>
      </c>
      <c r="C37">
        <f>Data2!AA39</f>
        <v>110344.08820763309</v>
      </c>
      <c r="D37">
        <f t="shared" si="0"/>
        <v>113446944.9576331</v>
      </c>
      <c r="I37">
        <f>Data1!O39</f>
        <v>40.6314050253087</v>
      </c>
      <c r="J37">
        <f>Data1!N39</f>
        <v>71266.7573750266</v>
      </c>
      <c r="K37">
        <f t="shared" si="2"/>
        <v>37643690288.686455</v>
      </c>
      <c r="M37">
        <f t="shared" si="3"/>
        <v>39257175798.686455</v>
      </c>
      <c r="O37">
        <f t="shared" si="1"/>
        <v>1384.1598224913716</v>
      </c>
    </row>
    <row r="38" spans="1:15" ht="12.75">
      <c r="A38" t="s">
        <v>74</v>
      </c>
      <c r="B38">
        <f>Data3!I40</f>
        <v>3229209</v>
      </c>
      <c r="C38">
        <f>Data2!AA40</f>
        <v>110654.63349220113</v>
      </c>
      <c r="D38">
        <f t="shared" si="0"/>
        <v>113883842.49220113</v>
      </c>
      <c r="I38">
        <f>Data1!O40</f>
        <v>40.481851476949</v>
      </c>
      <c r="J38">
        <f>Data1!N40</f>
        <v>71223.9134036193</v>
      </c>
      <c r="K38">
        <f t="shared" si="2"/>
        <v>37482586492.16112</v>
      </c>
      <c r="M38">
        <f t="shared" si="3"/>
        <v>39161775172.16112</v>
      </c>
      <c r="O38">
        <f t="shared" si="1"/>
        <v>1375.4989053813476</v>
      </c>
    </row>
    <row r="39" spans="1:15" ht="12.75">
      <c r="A39" t="s">
        <v>75</v>
      </c>
      <c r="B39">
        <f>Data3!I41</f>
        <v>3274889.5</v>
      </c>
      <c r="C39">
        <f>Data2!AA41</f>
        <v>111005.63889765128</v>
      </c>
      <c r="D39">
        <f t="shared" si="0"/>
        <v>114280528.39765128</v>
      </c>
      <c r="I39">
        <f>Data1!O41</f>
        <v>40.5915966787491</v>
      </c>
      <c r="J39">
        <f>Data1!N41</f>
        <v>70586.3704402954</v>
      </c>
      <c r="K39">
        <f t="shared" si="2"/>
        <v>37247775239.08023</v>
      </c>
      <c r="M39">
        <f t="shared" si="3"/>
        <v>38950717779.08023</v>
      </c>
      <c r="O39">
        <f t="shared" si="1"/>
        <v>1363.3369857565606</v>
      </c>
    </row>
    <row r="40" spans="1:15" ht="12.75">
      <c r="A40" t="s">
        <v>76</v>
      </c>
      <c r="B40">
        <f>Data3!I42</f>
        <v>3320570</v>
      </c>
      <c r="C40">
        <f>Data2!AA42</f>
        <v>111413.31096976806</v>
      </c>
      <c r="D40">
        <f t="shared" si="0"/>
        <v>114733880.96976806</v>
      </c>
      <c r="I40">
        <f>Data1!O42</f>
        <v>40.3157826624099</v>
      </c>
      <c r="J40">
        <f>Data1!N42</f>
        <v>70379.2982579829</v>
      </c>
      <c r="K40">
        <f t="shared" si="2"/>
        <v>36886154402.5229</v>
      </c>
      <c r="M40">
        <f t="shared" si="3"/>
        <v>38612850802.5229</v>
      </c>
      <c r="O40">
        <f t="shared" si="1"/>
        <v>1346.1708250833856</v>
      </c>
    </row>
    <row r="41" spans="1:15" ht="12.75">
      <c r="A41" t="s">
        <v>77</v>
      </c>
      <c r="B41">
        <f>Data3!I43</f>
        <v>3366250.5</v>
      </c>
      <c r="C41">
        <f>Data2!AA43</f>
        <v>111976.31637521822</v>
      </c>
      <c r="D41">
        <f t="shared" si="0"/>
        <v>115342566.87521821</v>
      </c>
      <c r="I41">
        <f>Data1!O43</f>
        <v>40.5012167761446</v>
      </c>
      <c r="J41">
        <f>Data1!N43</f>
        <v>71004.0733261851</v>
      </c>
      <c r="K41">
        <f t="shared" si="2"/>
        <v>37384767755.05017</v>
      </c>
      <c r="M41">
        <f t="shared" si="3"/>
        <v>39135218015.05017</v>
      </c>
      <c r="O41">
        <f t="shared" si="1"/>
        <v>1357.1821427344537</v>
      </c>
    </row>
    <row r="42" spans="1:15" ht="12.75">
      <c r="A42" t="s">
        <v>78</v>
      </c>
      <c r="B42">
        <f>Data3!I44</f>
        <v>3411931</v>
      </c>
      <c r="C42">
        <f>Data2!AA44</f>
        <v>112492.32178066832</v>
      </c>
      <c r="D42">
        <f t="shared" si="0"/>
        <v>115904252.78066832</v>
      </c>
      <c r="I42">
        <f>Data1!O44</f>
        <v>40.4356192490517</v>
      </c>
      <c r="J42">
        <f>Data1!N44</f>
        <v>71588.7960160351</v>
      </c>
      <c r="K42">
        <f t="shared" si="2"/>
        <v>37631584876.63152</v>
      </c>
      <c r="M42">
        <f t="shared" si="3"/>
        <v>39405788996.63152</v>
      </c>
      <c r="O42">
        <f t="shared" si="1"/>
        <v>1359.9428166350776</v>
      </c>
    </row>
    <row r="43" spans="1:15" ht="12.75">
      <c r="A43" t="s">
        <v>79</v>
      </c>
      <c r="B43">
        <f>Data3!I45</f>
        <v>3431345.25</v>
      </c>
      <c r="C43">
        <f>Data2!AA45</f>
        <v>112931.5947422791</v>
      </c>
      <c r="D43">
        <f t="shared" si="0"/>
        <v>116362939.99227911</v>
      </c>
      <c r="I43">
        <f>Data1!O45</f>
        <v>40.3489667016391</v>
      </c>
      <c r="J43">
        <f>Data1!N45</f>
        <v>71961.8608871791</v>
      </c>
      <c r="K43">
        <f t="shared" si="2"/>
        <v>37746627473.422066</v>
      </c>
      <c r="M43">
        <f t="shared" si="3"/>
        <v>39530927003.422066</v>
      </c>
      <c r="O43">
        <f t="shared" si="1"/>
        <v>1358.883747902726</v>
      </c>
    </row>
    <row r="44" spans="1:15" ht="12.75">
      <c r="A44" t="s">
        <v>80</v>
      </c>
      <c r="B44">
        <f>Data3!I46</f>
        <v>3450759.5</v>
      </c>
      <c r="C44">
        <f>Data2!AA46</f>
        <v>113306.53437055656</v>
      </c>
      <c r="D44">
        <f t="shared" si="0"/>
        <v>116757293.87055656</v>
      </c>
      <c r="I44">
        <f>Data1!O46</f>
        <v>40.323191658109</v>
      </c>
      <c r="J44">
        <f>Data1!N46</f>
        <v>72031.9790850183</v>
      </c>
      <c r="K44">
        <f t="shared" si="2"/>
        <v>37759270876.05521</v>
      </c>
      <c r="M44">
        <f t="shared" si="3"/>
        <v>39553665816.05521</v>
      </c>
      <c r="O44">
        <f t="shared" si="1"/>
        <v>1355.0730581305365</v>
      </c>
    </row>
    <row r="45" spans="1:15" ht="12.75">
      <c r="A45" t="s">
        <v>81</v>
      </c>
      <c r="B45">
        <f>Data3!I47</f>
        <v>3470173.75</v>
      </c>
      <c r="C45">
        <f>Data2!AA47</f>
        <v>113773.80733216733</v>
      </c>
      <c r="D45">
        <f t="shared" si="0"/>
        <v>117243981.08216733</v>
      </c>
      <c r="I45">
        <f>Data1!O47</f>
        <v>40.3841403746361</v>
      </c>
      <c r="J45">
        <f>Data1!N47</f>
        <v>72205.0440926034</v>
      </c>
      <c r="K45">
        <f t="shared" si="2"/>
        <v>37907202273.102295</v>
      </c>
      <c r="M45">
        <f t="shared" si="3"/>
        <v>39711692623.102295</v>
      </c>
      <c r="O45">
        <f t="shared" si="1"/>
        <v>1354.8394469911905</v>
      </c>
    </row>
    <row r="46" spans="1:15" ht="12.75">
      <c r="A46" t="s">
        <v>82</v>
      </c>
      <c r="B46">
        <f>Data3!I48</f>
        <v>3489588</v>
      </c>
      <c r="C46">
        <f>Data2!AA48</f>
        <v>114333.41362711144</v>
      </c>
      <c r="D46">
        <f t="shared" si="0"/>
        <v>117823001.62711143</v>
      </c>
      <c r="I46">
        <f>Data1!O48</f>
        <v>40.4374940496082</v>
      </c>
      <c r="J46">
        <f>Data1!N48</f>
        <v>72564.7358401849</v>
      </c>
      <c r="K46">
        <f t="shared" si="2"/>
        <v>38146368958.73528</v>
      </c>
      <c r="M46">
        <f t="shared" si="3"/>
        <v>39960954718.73528</v>
      </c>
      <c r="O46">
        <f t="shared" si="1"/>
        <v>1356.6435811983301</v>
      </c>
    </row>
    <row r="47" spans="1:15" ht="12.75">
      <c r="A47" t="s">
        <v>83</v>
      </c>
      <c r="B47">
        <f>Data3!I49</f>
        <v>3479508.75</v>
      </c>
      <c r="C47">
        <f>Data2!AA49</f>
        <v>114853.99180026585</v>
      </c>
      <c r="D47">
        <f t="shared" si="0"/>
        <v>118333500.55026585</v>
      </c>
      <c r="I47">
        <f>Data1!O49</f>
        <v>40.313638229176</v>
      </c>
      <c r="J47">
        <f>Data1!N49</f>
        <v>73654.4454238563</v>
      </c>
      <c r="K47">
        <f t="shared" si="2"/>
        <v>38600622668.2431</v>
      </c>
      <c r="M47">
        <f t="shared" si="3"/>
        <v>40409967218.2431</v>
      </c>
      <c r="O47">
        <f t="shared" si="1"/>
        <v>1365.9687926185436</v>
      </c>
    </row>
    <row r="48" spans="1:15" ht="12.75">
      <c r="A48" t="s">
        <v>84</v>
      </c>
      <c r="B48">
        <f>Data3!I50</f>
        <v>3469429.5</v>
      </c>
      <c r="C48">
        <f>Data2!AA50</f>
        <v>115322.9033067536</v>
      </c>
      <c r="D48">
        <f t="shared" si="0"/>
        <v>118792332.80675359</v>
      </c>
      <c r="I48">
        <f>Data1!O50</f>
        <v>40.2172872920392</v>
      </c>
      <c r="J48">
        <f>Data1!N50</f>
        <v>73457.8108285797</v>
      </c>
      <c r="K48">
        <f t="shared" si="2"/>
        <v>38405560465.18436</v>
      </c>
      <c r="M48">
        <f t="shared" si="3"/>
        <v>40209663805.18436</v>
      </c>
      <c r="O48">
        <f t="shared" si="1"/>
        <v>1353.948116183416</v>
      </c>
    </row>
    <row r="49" spans="1:15" ht="12.75">
      <c r="A49" t="s">
        <v>85</v>
      </c>
      <c r="B49">
        <f>Data3!I51</f>
        <v>3459350.25</v>
      </c>
      <c r="C49">
        <f>Data2!AA51</f>
        <v>115822.14814657465</v>
      </c>
      <c r="D49">
        <f t="shared" si="0"/>
        <v>119281498.39657465</v>
      </c>
      <c r="I49">
        <f>Data1!O51</f>
        <v>40.1257099929536</v>
      </c>
      <c r="J49">
        <f>Data1!N51</f>
        <v>74001.0664601578</v>
      </c>
      <c r="K49">
        <f t="shared" si="2"/>
        <v>38601489315.34451</v>
      </c>
      <c r="M49">
        <f t="shared" si="3"/>
        <v>40400351445.34451</v>
      </c>
      <c r="O49">
        <f t="shared" si="1"/>
        <v>1354.7902059722842</v>
      </c>
    </row>
    <row r="50" spans="1:15" ht="12.75">
      <c r="A50" t="s">
        <v>86</v>
      </c>
      <c r="B50">
        <f>Data3!I52</f>
        <v>3449271</v>
      </c>
      <c r="C50">
        <f>Data2!AA52</f>
        <v>116398.39298639572</v>
      </c>
      <c r="D50">
        <f t="shared" si="0"/>
        <v>119847663.98639572</v>
      </c>
      <c r="I50">
        <f>Data1!O52</f>
        <v>39.9474049868909</v>
      </c>
      <c r="J50">
        <f>Data1!N52</f>
        <v>74554.9504723774</v>
      </c>
      <c r="K50">
        <f t="shared" si="2"/>
        <v>38717598403.86949</v>
      </c>
      <c r="M50">
        <f t="shared" si="3"/>
        <v>40511219323.86949</v>
      </c>
      <c r="O50">
        <f t="shared" si="1"/>
        <v>1352.0904113230959</v>
      </c>
    </row>
    <row r="51" spans="1:15" ht="12.75">
      <c r="A51" t="s">
        <v>87</v>
      </c>
      <c r="B51">
        <f>Data3!I53</f>
        <v>3332920.25</v>
      </c>
      <c r="C51">
        <f>Data2!AA53</f>
        <v>116999.15451000501</v>
      </c>
      <c r="D51">
        <f t="shared" si="0"/>
        <v>120332074.76000501</v>
      </c>
      <c r="I51">
        <f>Data1!O53</f>
        <v>39.7616719338084</v>
      </c>
      <c r="J51">
        <f>Data1!N53</f>
        <v>74667.0693001856</v>
      </c>
      <c r="K51">
        <f t="shared" si="2"/>
        <v>38595537679.04792</v>
      </c>
      <c r="M51">
        <f t="shared" si="3"/>
        <v>40328656209.04792</v>
      </c>
      <c r="O51">
        <f t="shared" si="1"/>
        <v>1340.5787705225216</v>
      </c>
    </row>
    <row r="52" spans="1:15" ht="12.75">
      <c r="A52" t="s">
        <v>88</v>
      </c>
      <c r="B52">
        <f>Data3!I54</f>
        <v>3216569.5</v>
      </c>
      <c r="C52">
        <f>Data2!AA54</f>
        <v>117623.91603361431</v>
      </c>
      <c r="D52">
        <f t="shared" si="0"/>
        <v>120840485.53361431</v>
      </c>
      <c r="I52">
        <f>Data1!O54</f>
        <v>39.7046897732953</v>
      </c>
      <c r="J52">
        <f>Data1!N54</f>
        <v>74672.2607672345</v>
      </c>
      <c r="K52">
        <f t="shared" si="2"/>
        <v>38542906329.63753</v>
      </c>
      <c r="M52">
        <f t="shared" si="3"/>
        <v>40215522469.63753</v>
      </c>
      <c r="O52">
        <f t="shared" si="1"/>
        <v>1331.1936737775102</v>
      </c>
    </row>
    <row r="53" spans="1:15" ht="12.75">
      <c r="A53" t="s">
        <v>89</v>
      </c>
      <c r="B53">
        <f>Data3!I55</f>
        <v>3100218.75</v>
      </c>
      <c r="C53">
        <f>Data2!AA55</f>
        <v>118301.01089055697</v>
      </c>
      <c r="D53">
        <f t="shared" si="0"/>
        <v>121401229.64055696</v>
      </c>
      <c r="I53">
        <f>Data1!O55</f>
        <v>39.632061317991</v>
      </c>
      <c r="J53">
        <f>Data1!N55</f>
        <v>73972.717028511</v>
      </c>
      <c r="K53">
        <f t="shared" si="2"/>
        <v>38111986342.72049</v>
      </c>
      <c r="M53">
        <f t="shared" si="3"/>
        <v>39724100092.72049</v>
      </c>
      <c r="O53">
        <f t="shared" si="1"/>
        <v>1308.8533027329308</v>
      </c>
    </row>
    <row r="54" spans="1:15" ht="12.75">
      <c r="A54" t="s">
        <v>90</v>
      </c>
      <c r="B54">
        <f>Data3!I56</f>
        <v>2983868</v>
      </c>
      <c r="C54">
        <f>Data2!AA56</f>
        <v>119003.1057474996</v>
      </c>
      <c r="D54">
        <f t="shared" si="0"/>
        <v>121986973.7474996</v>
      </c>
      <c r="I54">
        <f>Data1!O56</f>
        <v>39.5058320644636</v>
      </c>
      <c r="J54">
        <f>Data1!N56</f>
        <v>74227.1739044175</v>
      </c>
      <c r="K54">
        <f t="shared" si="2"/>
        <v>38121281469.53948</v>
      </c>
      <c r="M54">
        <f t="shared" si="3"/>
        <v>39672892829.53948</v>
      </c>
      <c r="O54">
        <f t="shared" si="1"/>
        <v>1300.8894838774593</v>
      </c>
    </row>
    <row r="55" spans="1:15" ht="12.75">
      <c r="A55" t="s">
        <v>91</v>
      </c>
      <c r="B55">
        <f>Data3!I57</f>
        <v>2894597.25</v>
      </c>
      <c r="C55">
        <f>Data2!AA57</f>
        <v>119667.73587642689</v>
      </c>
      <c r="D55">
        <f t="shared" si="0"/>
        <v>122562333.12642689</v>
      </c>
      <c r="I55">
        <f>Data1!O57</f>
        <v>39.5656863368138</v>
      </c>
      <c r="J55">
        <f>Data1!N57</f>
        <v>74296.2596081169</v>
      </c>
      <c r="K55">
        <f t="shared" si="2"/>
        <v>38214572547.49214</v>
      </c>
      <c r="M55">
        <f t="shared" si="3"/>
        <v>39719763117.49214</v>
      </c>
      <c r="O55">
        <f t="shared" si="1"/>
        <v>1296.3122389819378</v>
      </c>
    </row>
    <row r="56" spans="1:15" ht="12.75">
      <c r="A56" t="s">
        <v>92</v>
      </c>
      <c r="B56">
        <f>Data3!I58</f>
        <v>2805326.5</v>
      </c>
      <c r="C56">
        <f>Data2!AA58</f>
        <v>120352.69933868754</v>
      </c>
      <c r="D56">
        <f t="shared" si="0"/>
        <v>123158025.83868754</v>
      </c>
      <c r="I56">
        <f>Data1!O58</f>
        <v>39.4884449136669</v>
      </c>
      <c r="J56">
        <f>Data1!N58</f>
        <v>74342.0409988829</v>
      </c>
      <c r="K56">
        <f t="shared" si="2"/>
        <v>38163470679.80141</v>
      </c>
      <c r="M56">
        <f t="shared" si="3"/>
        <v>39622240459.80141</v>
      </c>
      <c r="O56">
        <f t="shared" si="1"/>
        <v>1286.8748159928657</v>
      </c>
    </row>
    <row r="57" spans="1:15" ht="12.75">
      <c r="A57" t="s">
        <v>93</v>
      </c>
      <c r="B57">
        <f>Data3!I59</f>
        <v>2716055.75</v>
      </c>
      <c r="C57">
        <f>Data2!AA59</f>
        <v>121019.32946761482</v>
      </c>
      <c r="D57">
        <f t="shared" si="0"/>
        <v>123735385.21761481</v>
      </c>
      <c r="I57">
        <f>Data1!O59</f>
        <v>39.2890450474816</v>
      </c>
      <c r="J57">
        <f>Data1!N59</f>
        <v>74934.9742215086</v>
      </c>
      <c r="K57">
        <f t="shared" si="2"/>
        <v>38273606511.66941</v>
      </c>
      <c r="M57">
        <f t="shared" si="3"/>
        <v>39685955501.66941</v>
      </c>
      <c r="O57">
        <f t="shared" si="1"/>
        <v>1282.9298727077392</v>
      </c>
    </row>
    <row r="58" spans="1:15" ht="12.75">
      <c r="A58" t="s">
        <v>94</v>
      </c>
      <c r="B58">
        <f>Data3!I60</f>
        <v>2626785</v>
      </c>
      <c r="C58">
        <f>Data2!AA60</f>
        <v>121709.62626320879</v>
      </c>
      <c r="D58">
        <f t="shared" si="0"/>
        <v>124336411.26320879</v>
      </c>
      <c r="I58">
        <f>Data1!O60</f>
        <v>39.4642299721446</v>
      </c>
      <c r="J58">
        <f>Data1!N60</f>
        <v>75765.2631674637</v>
      </c>
      <c r="K58">
        <f t="shared" si="2"/>
        <v>38870231004.030975</v>
      </c>
      <c r="M58">
        <f t="shared" si="3"/>
        <v>40236159204.030975</v>
      </c>
      <c r="O58">
        <f t="shared" si="1"/>
        <v>1294.4288417285813</v>
      </c>
    </row>
    <row r="59" spans="1:15" ht="12.75">
      <c r="A59" t="s">
        <v>95</v>
      </c>
      <c r="B59">
        <f>Data3!I61</f>
        <v>2559164</v>
      </c>
      <c r="C59">
        <f>Data2!AA61</f>
        <v>123203.39255361474</v>
      </c>
      <c r="D59">
        <f t="shared" si="0"/>
        <v>125762556.55361475</v>
      </c>
      <c r="I59">
        <f>Data1!O61</f>
        <v>39.5716573689646</v>
      </c>
      <c r="J59">
        <f>Data1!N61</f>
        <v>76596.2246173021</v>
      </c>
      <c r="K59">
        <f t="shared" si="2"/>
        <v>39403514232.05769</v>
      </c>
      <c r="M59">
        <f t="shared" si="3"/>
        <v>40734279512.05769</v>
      </c>
      <c r="O59">
        <f t="shared" si="1"/>
        <v>1295.5932394612848</v>
      </c>
    </row>
    <row r="60" spans="1:15" ht="12.75">
      <c r="A60" t="s">
        <v>96</v>
      </c>
      <c r="B60">
        <f>Data3!I62</f>
        <v>2491543</v>
      </c>
      <c r="C60">
        <f>Data2!AA62</f>
        <v>123846.82551068734</v>
      </c>
      <c r="D60">
        <f t="shared" si="0"/>
        <v>126338368.51068734</v>
      </c>
      <c r="I60">
        <f>Data1!O62</f>
        <v>39.4728496410939</v>
      </c>
      <c r="J60">
        <f>Data1!N62</f>
        <v>77255.1974564068</v>
      </c>
      <c r="K60">
        <f t="shared" si="2"/>
        <v>39643276311.46695</v>
      </c>
      <c r="M60">
        <f t="shared" si="3"/>
        <v>40938878671.46695</v>
      </c>
      <c r="O60">
        <f t="shared" si="1"/>
        <v>1296.1661339802345</v>
      </c>
    </row>
    <row r="61" spans="1:15" ht="12.75">
      <c r="A61" t="s">
        <v>97</v>
      </c>
      <c r="B61">
        <f>Data3!I63</f>
        <v>2423922</v>
      </c>
      <c r="C61">
        <f>Data2!AA63</f>
        <v>124500.92513442661</v>
      </c>
      <c r="D61">
        <f t="shared" si="0"/>
        <v>126924847.13442661</v>
      </c>
      <c r="I61">
        <f>Data1!O63</f>
        <v>39.4447156520565</v>
      </c>
      <c r="J61">
        <f>Data1!N63</f>
        <v>77747.2337550089</v>
      </c>
      <c r="K61">
        <f t="shared" si="2"/>
        <v>39867327866.603836</v>
      </c>
      <c r="M61">
        <f t="shared" si="3"/>
        <v>41127767306.603836</v>
      </c>
      <c r="O61">
        <f t="shared" si="1"/>
        <v>1296.1297408708401</v>
      </c>
    </row>
    <row r="62" spans="1:15" ht="12.75">
      <c r="A62" t="s">
        <v>98</v>
      </c>
      <c r="B62">
        <f>Data3!I64</f>
        <v>2356301</v>
      </c>
      <c r="C62">
        <f>Data2!AA64</f>
        <v>125083.35809149922</v>
      </c>
      <c r="D62">
        <f t="shared" si="0"/>
        <v>127439659.09149922</v>
      </c>
      <c r="I62">
        <f>Data1!O64</f>
        <v>39.4126316724561</v>
      </c>
      <c r="J62">
        <f>Data1!N64</f>
        <v>78113.2416414914</v>
      </c>
      <c r="K62">
        <f t="shared" si="2"/>
        <v>40022429480.249596</v>
      </c>
      <c r="M62">
        <f t="shared" si="3"/>
        <v>41247706000.249596</v>
      </c>
      <c r="O62">
        <f t="shared" si="1"/>
        <v>1294.6583910942365</v>
      </c>
    </row>
    <row r="63" spans="1:15" ht="12.75">
      <c r="A63" t="s">
        <v>99</v>
      </c>
      <c r="B63">
        <f>Data3!I65</f>
        <v>2325202.75</v>
      </c>
      <c r="C63">
        <f>Data2!AA65</f>
        <v>125711.77706750868</v>
      </c>
      <c r="D63">
        <f t="shared" si="0"/>
        <v>128036979.81750868</v>
      </c>
      <c r="I63">
        <f>Data1!O65</f>
        <v>39.4703286908655</v>
      </c>
      <c r="J63">
        <f>Data1!N65</f>
        <v>78880.2896178175</v>
      </c>
      <c r="K63">
        <f t="shared" si="2"/>
        <v>40474602459.79699</v>
      </c>
      <c r="M63">
        <f t="shared" si="3"/>
        <v>41683707889.79699</v>
      </c>
      <c r="O63">
        <f t="shared" si="1"/>
        <v>1302.2396482394022</v>
      </c>
    </row>
    <row r="64" spans="1:15" ht="12.75">
      <c r="A64" t="s">
        <v>100</v>
      </c>
      <c r="B64">
        <f>Data3!I66</f>
        <v>2294104.5</v>
      </c>
      <c r="C64">
        <f>Data2!AA66</f>
        <v>126346.1960435181</v>
      </c>
      <c r="D64">
        <f t="shared" si="0"/>
        <v>128640300.5435181</v>
      </c>
      <c r="I64">
        <f>Data1!O66</f>
        <v>39.6180731504407</v>
      </c>
      <c r="J64">
        <f>Data1!N66</f>
        <v>79750.3313879708</v>
      </c>
      <c r="K64">
        <f t="shared" si="2"/>
        <v>41074208015.10668</v>
      </c>
      <c r="M64">
        <f t="shared" si="3"/>
        <v>42267142355.10668</v>
      </c>
      <c r="O64">
        <f t="shared" si="1"/>
        <v>1314.2737439674438</v>
      </c>
    </row>
    <row r="65" spans="1:15" ht="12.75">
      <c r="A65" t="s">
        <v>101</v>
      </c>
      <c r="B65">
        <f>Data3!I67</f>
        <v>2263006.25</v>
      </c>
      <c r="C65">
        <f>Data2!AA67</f>
        <v>126983.94835286088</v>
      </c>
      <c r="D65">
        <f t="shared" si="0"/>
        <v>129246954.60286088</v>
      </c>
      <c r="I65">
        <f>Data1!O67</f>
        <v>39.601268982512</v>
      </c>
      <c r="J65">
        <f>Data1!N67</f>
        <v>80202.1859103567</v>
      </c>
      <c r="K65">
        <f t="shared" si="2"/>
        <v>41289408383.87911</v>
      </c>
      <c r="M65">
        <f t="shared" si="3"/>
        <v>42466171633.87911</v>
      </c>
      <c r="O65">
        <f t="shared" si="1"/>
        <v>1314.2645183204688</v>
      </c>
    </row>
    <row r="66" spans="1:15" ht="12.75">
      <c r="A66" t="s">
        <v>102</v>
      </c>
      <c r="B66">
        <f>Data3!I68</f>
        <v>2231908</v>
      </c>
      <c r="C66">
        <f>Data2!AA68</f>
        <v>127610.70066220366</v>
      </c>
      <c r="D66">
        <f t="shared" si="0"/>
        <v>129842608.66220365</v>
      </c>
      <c r="I66">
        <f>Data1!O68</f>
        <v>39.405652737534</v>
      </c>
      <c r="J66">
        <f>Data1!N68</f>
        <v>81035.8336087196</v>
      </c>
      <c r="K66">
        <f t="shared" si="2"/>
        <v>41512508940.263275</v>
      </c>
      <c r="M66">
        <f t="shared" si="3"/>
        <v>42673101100.263275</v>
      </c>
      <c r="O66">
        <f t="shared" si="1"/>
        <v>1314.6100972533877</v>
      </c>
    </row>
    <row r="67" spans="1:15" ht="12.75">
      <c r="A67" t="s">
        <v>103</v>
      </c>
      <c r="B67">
        <f>Data3!I69</f>
        <v>2213186.75</v>
      </c>
      <c r="C67">
        <f>Data2!AA69</f>
        <v>128243.03050604733</v>
      </c>
      <c r="D67">
        <f t="shared" si="0"/>
        <v>130456217.25604734</v>
      </c>
      <c r="I67">
        <f>Data1!O69</f>
        <v>39.2631545039852</v>
      </c>
      <c r="J67">
        <f>Data1!N69</f>
        <v>81192.8749511287</v>
      </c>
      <c r="K67">
        <f t="shared" si="2"/>
        <v>41442549119.77591</v>
      </c>
      <c r="M67">
        <f t="shared" si="3"/>
        <v>42593406229.77591</v>
      </c>
      <c r="O67">
        <f t="shared" si="1"/>
        <v>1305.9831758321654</v>
      </c>
    </row>
    <row r="68" spans="1:15" ht="12.75">
      <c r="A68" t="s">
        <v>104</v>
      </c>
      <c r="B68">
        <f>Data3!I70</f>
        <v>2194465.5</v>
      </c>
      <c r="C68">
        <f>Data2!AA70</f>
        <v>128874.69368322435</v>
      </c>
      <c r="D68">
        <f t="shared" si="0"/>
        <v>131069159.18322435</v>
      </c>
      <c r="I68">
        <f>Data1!O70</f>
        <v>39.3227144875458</v>
      </c>
      <c r="J68">
        <f>Data1!N70</f>
        <v>80980.7623987568</v>
      </c>
      <c r="K68">
        <f t="shared" si="2"/>
        <v>41396984184.27128</v>
      </c>
      <c r="M68">
        <f t="shared" si="3"/>
        <v>42538106244.27128</v>
      </c>
      <c r="O68">
        <f t="shared" si="1"/>
        <v>1298.1881171544362</v>
      </c>
    </row>
    <row r="69" spans="1:15" ht="12.75">
      <c r="A69" t="s">
        <v>105</v>
      </c>
      <c r="B69">
        <f>Data3!I71</f>
        <v>2175744.25</v>
      </c>
      <c r="C69">
        <f>Data2!AA71</f>
        <v>129497.6901937347</v>
      </c>
      <c r="D69">
        <f t="shared" si="0"/>
        <v>131673434.4437347</v>
      </c>
      <c r="I69">
        <f>Data1!O71</f>
        <v>39.2658435460318</v>
      </c>
      <c r="J69">
        <f>Data1!N71</f>
        <v>81251.4608962543</v>
      </c>
      <c r="K69">
        <f t="shared" si="2"/>
        <v>41475292968.704956</v>
      </c>
      <c r="M69">
        <f t="shared" si="3"/>
        <v>42606679978.704956</v>
      </c>
      <c r="O69">
        <f t="shared" si="1"/>
        <v>1294.3136224463315</v>
      </c>
    </row>
    <row r="70" spans="1:15" ht="12.75">
      <c r="A70" t="s">
        <v>106</v>
      </c>
      <c r="B70">
        <f>Data3!I72</f>
        <v>2157023</v>
      </c>
      <c r="C70">
        <f>Data2!AA72</f>
        <v>130124.35337091172</v>
      </c>
      <c r="D70">
        <f t="shared" si="0"/>
        <v>132281376.37091172</v>
      </c>
      <c r="I70">
        <f>Data1!O72</f>
        <v>39.2503770033819</v>
      </c>
      <c r="J70">
        <f>Data1!N72</f>
        <v>81022.437877093</v>
      </c>
      <c r="K70">
        <f t="shared" si="2"/>
        <v>41342096021.31687</v>
      </c>
      <c r="M70">
        <f t="shared" si="3"/>
        <v>42463747981.31687</v>
      </c>
      <c r="O70">
        <f t="shared" si="1"/>
        <v>1284.043125231785</v>
      </c>
    </row>
    <row r="71" spans="1:15" ht="12.75">
      <c r="A71" t="s">
        <v>107</v>
      </c>
      <c r="B71">
        <f>Data3!I73</f>
        <v>2143966</v>
      </c>
      <c r="C71">
        <f>Data2!AA73</f>
        <v>130706.64587869917</v>
      </c>
      <c r="D71">
        <f t="shared" si="0"/>
        <v>132850611.87869917</v>
      </c>
      <c r="I71">
        <f>Data1!O73</f>
        <v>38.8448502673631</v>
      </c>
      <c r="J71">
        <f>Data1!N73</f>
        <v>79545.992773541</v>
      </c>
      <c r="K71">
        <f t="shared" si="2"/>
        <v>40169378322.54031</v>
      </c>
      <c r="M71">
        <f t="shared" si="3"/>
        <v>41284240642.54031</v>
      </c>
      <c r="O71">
        <f t="shared" si="1"/>
        <v>1243.0274895605412</v>
      </c>
    </row>
    <row r="72" spans="1:15" ht="12.75">
      <c r="A72" t="s">
        <v>108</v>
      </c>
      <c r="B72">
        <f>Data3!I74</f>
        <v>2130909</v>
      </c>
      <c r="C72">
        <f>Data2!AA74</f>
        <v>131274.9383864866</v>
      </c>
      <c r="D72">
        <f aca="true" t="shared" si="4" ref="D72:D135">B72+C72*1000</f>
        <v>133405847.3864866</v>
      </c>
      <c r="I72">
        <f>Data1!O74</f>
        <v>38.7329306179804</v>
      </c>
      <c r="J72">
        <f>Data1!N74</f>
        <v>79906.1373760519</v>
      </c>
      <c r="K72">
        <f t="shared" si="2"/>
        <v>40234985374.18658</v>
      </c>
      <c r="M72">
        <f t="shared" si="3"/>
        <v>41343058054.18658</v>
      </c>
      <c r="O72">
        <f aca="true" t="shared" si="5" ref="O72:O135">M72/D72*4</f>
        <v>1239.6175689184802</v>
      </c>
    </row>
    <row r="73" spans="1:15" ht="12.75">
      <c r="A73" t="s">
        <v>109</v>
      </c>
      <c r="B73">
        <f>Data3!I75</f>
        <v>2117852</v>
      </c>
      <c r="C73">
        <f>Data2!AA75</f>
        <v>131994.23089427408</v>
      </c>
      <c r="D73">
        <f t="shared" si="4"/>
        <v>134112082.89427409</v>
      </c>
      <c r="I73">
        <f>Data1!O75</f>
        <v>38.6857456042226</v>
      </c>
      <c r="J73">
        <f>Data1!N75</f>
        <v>80133.6218192105</v>
      </c>
      <c r="K73">
        <f aca="true" t="shared" si="6" ref="K73:K136">I73*13*J73*1000</f>
        <v>40300375804.558464</v>
      </c>
      <c r="M73">
        <f aca="true" t="shared" si="7" ref="M73:M98">K73+40*B73*13</f>
        <v>41401658844.558464</v>
      </c>
      <c r="O73">
        <f t="shared" si="5"/>
        <v>1234.8375463588034</v>
      </c>
    </row>
    <row r="74" spans="1:15" ht="12.75">
      <c r="A74" t="s">
        <v>110</v>
      </c>
      <c r="B74">
        <f>Data3!I76</f>
        <v>2104795</v>
      </c>
      <c r="C74">
        <f>Data2!AA76</f>
        <v>132599.52340206152</v>
      </c>
      <c r="D74">
        <f t="shared" si="4"/>
        <v>134704318.40206152</v>
      </c>
      <c r="I74">
        <f>Data1!O76</f>
        <v>38.9475597824657</v>
      </c>
      <c r="J74">
        <f>Data1!N76</f>
        <v>80636.3345808623</v>
      </c>
      <c r="K74">
        <f t="shared" si="6"/>
        <v>40827650002.45153</v>
      </c>
      <c r="M74">
        <f t="shared" si="7"/>
        <v>41922143402.45153</v>
      </c>
      <c r="O74">
        <f t="shared" si="5"/>
        <v>1244.8641261024325</v>
      </c>
    </row>
    <row r="75" spans="1:15" ht="12.75">
      <c r="A75" t="s">
        <v>111</v>
      </c>
      <c r="B75">
        <f>Data3!I77</f>
        <v>2099491.5</v>
      </c>
      <c r="C75">
        <f>Data2!AA77</f>
        <v>133198.83926484204</v>
      </c>
      <c r="D75">
        <f t="shared" si="4"/>
        <v>135298330.76484203</v>
      </c>
      <c r="I75">
        <f>Data1!O77</f>
        <v>38.9782210568174</v>
      </c>
      <c r="J75">
        <f>Data1!N77</f>
        <v>81549.69994175</v>
      </c>
      <c r="K75">
        <f t="shared" si="6"/>
        <v>41322609008.80659</v>
      </c>
      <c r="M75">
        <f t="shared" si="7"/>
        <v>42414344588.80659</v>
      </c>
      <c r="O75">
        <f t="shared" si="5"/>
        <v>1253.9502697199032</v>
      </c>
    </row>
    <row r="76" spans="1:15" ht="12.75">
      <c r="A76" t="s">
        <v>112</v>
      </c>
      <c r="B76">
        <f>Data3!I78</f>
        <v>2094188</v>
      </c>
      <c r="C76">
        <f>Data2!AA78</f>
        <v>133758.15512762254</v>
      </c>
      <c r="D76">
        <f t="shared" si="4"/>
        <v>135852343.12762254</v>
      </c>
      <c r="I76">
        <f>Data1!O78</f>
        <v>38.7882758527161</v>
      </c>
      <c r="J76">
        <f>Data1!N78</f>
        <v>82393.8042719444</v>
      </c>
      <c r="K76">
        <f t="shared" si="6"/>
        <v>41546876912.513405</v>
      </c>
      <c r="M76">
        <f t="shared" si="7"/>
        <v>42635854672.513405</v>
      </c>
      <c r="O76">
        <f t="shared" si="5"/>
        <v>1255.3586840224136</v>
      </c>
    </row>
    <row r="77" spans="1:15" ht="12.75">
      <c r="A77" t="s">
        <v>113</v>
      </c>
      <c r="B77">
        <f>Data3!I79</f>
        <v>2088884.5</v>
      </c>
      <c r="C77">
        <f>Data2!AA79</f>
        <v>134371.8043237364</v>
      </c>
      <c r="D77">
        <f t="shared" si="4"/>
        <v>136460688.8237364</v>
      </c>
      <c r="I77">
        <f>Data1!O79</f>
        <v>38.9011895477615</v>
      </c>
      <c r="J77">
        <f>Data1!N79</f>
        <v>82893.6158851217</v>
      </c>
      <c r="K77">
        <f t="shared" si="6"/>
        <v>41920583430.00389</v>
      </c>
      <c r="M77">
        <f t="shared" si="7"/>
        <v>43006803370.00389</v>
      </c>
      <c r="O77">
        <f t="shared" si="5"/>
        <v>1260.635681695992</v>
      </c>
    </row>
    <row r="78" spans="1:15" ht="12.75">
      <c r="A78" t="s">
        <v>114</v>
      </c>
      <c r="B78">
        <f>Data3!I80</f>
        <v>2083581</v>
      </c>
      <c r="C78">
        <f>Data2!AA80</f>
        <v>134927.78685318358</v>
      </c>
      <c r="D78">
        <f t="shared" si="4"/>
        <v>137011367.8531836</v>
      </c>
      <c r="I78">
        <f>Data1!O80</f>
        <v>38.8938939171634</v>
      </c>
      <c r="J78">
        <f>Data1!N80</f>
        <v>83517.2681564873</v>
      </c>
      <c r="K78">
        <f t="shared" si="6"/>
        <v>42228052983.08618</v>
      </c>
      <c r="M78">
        <f t="shared" si="7"/>
        <v>43311515103.08618</v>
      </c>
      <c r="O78">
        <f t="shared" si="5"/>
        <v>1264.4648624922052</v>
      </c>
    </row>
    <row r="79" spans="1:15" ht="12.75">
      <c r="A79" t="s">
        <v>115</v>
      </c>
      <c r="B79">
        <f>Data3!I81</f>
        <v>2081321.5</v>
      </c>
      <c r="C79">
        <f>Data2!AA81</f>
        <v>135469.44081609405</v>
      </c>
      <c r="D79">
        <f t="shared" si="4"/>
        <v>137550762.31609404</v>
      </c>
      <c r="I79">
        <f>Data1!O81</f>
        <v>38.9999524560606</v>
      </c>
      <c r="J79">
        <f>Data1!N81</f>
        <v>84236.4032868124</v>
      </c>
      <c r="K79">
        <f t="shared" si="6"/>
        <v>42707804402.318</v>
      </c>
      <c r="M79">
        <f t="shared" si="7"/>
        <v>43790091582.318</v>
      </c>
      <c r="O79">
        <f t="shared" si="5"/>
        <v>1273.4234502223292</v>
      </c>
    </row>
    <row r="80" spans="1:15" ht="12.75">
      <c r="A80" t="s">
        <v>116</v>
      </c>
      <c r="B80">
        <f>Data3!I82</f>
        <v>2079062</v>
      </c>
      <c r="C80">
        <f>Data2!AA82</f>
        <v>136064.09477900458</v>
      </c>
      <c r="D80">
        <f t="shared" si="4"/>
        <v>138143156.77900457</v>
      </c>
      <c r="I80">
        <f>Data1!O82</f>
        <v>39.0490609530898</v>
      </c>
      <c r="J80">
        <f>Data1!N82</f>
        <v>85134.0714780347</v>
      </c>
      <c r="K80">
        <f t="shared" si="6"/>
        <v>43217272102.29626</v>
      </c>
      <c r="M80">
        <f t="shared" si="7"/>
        <v>44298384342.29626</v>
      </c>
      <c r="O80">
        <f t="shared" si="5"/>
        <v>1282.6805286681813</v>
      </c>
    </row>
    <row r="81" spans="1:15" ht="12.75">
      <c r="A81" t="s">
        <v>117</v>
      </c>
      <c r="B81">
        <f>Data3!I83</f>
        <v>2076802.5</v>
      </c>
      <c r="C81">
        <f>Data2!AA83</f>
        <v>136694.4154085817</v>
      </c>
      <c r="D81">
        <f t="shared" si="4"/>
        <v>138771217.9085817</v>
      </c>
      <c r="I81">
        <f>Data1!O83</f>
        <v>39.0715928065808</v>
      </c>
      <c r="J81">
        <f>Data1!N83</f>
        <v>86020.9420928423</v>
      </c>
      <c r="K81">
        <f t="shared" si="6"/>
        <v>43692677889.77002</v>
      </c>
      <c r="M81">
        <f t="shared" si="7"/>
        <v>44772615189.77002</v>
      </c>
      <c r="O81">
        <f t="shared" si="5"/>
        <v>1290.5447070231774</v>
      </c>
    </row>
    <row r="82" spans="1:15" ht="12.75">
      <c r="A82" t="s">
        <v>118</v>
      </c>
      <c r="B82">
        <f>Data3!I84</f>
        <v>2074543</v>
      </c>
      <c r="C82">
        <f>Data2!AA84</f>
        <v>137258.06937149222</v>
      </c>
      <c r="D82">
        <f t="shared" si="4"/>
        <v>139332612.37149224</v>
      </c>
      <c r="I82">
        <f>Data1!O84</f>
        <v>38.8366601923836</v>
      </c>
      <c r="J82">
        <f>Data1!N84</f>
        <v>87080.3444371545</v>
      </c>
      <c r="K82">
        <f t="shared" si="6"/>
        <v>43964826702.439384</v>
      </c>
      <c r="M82">
        <f t="shared" si="7"/>
        <v>45043589062.439384</v>
      </c>
      <c r="O82">
        <f t="shared" si="5"/>
        <v>1293.1240804512586</v>
      </c>
    </row>
    <row r="83" spans="1:15" ht="12.75">
      <c r="A83" t="s">
        <v>119</v>
      </c>
      <c r="B83">
        <f>Data3!I85</f>
        <v>2071508.25</v>
      </c>
      <c r="C83">
        <f>Data2!AA85</f>
        <v>137800.3477385531</v>
      </c>
      <c r="D83">
        <f t="shared" si="4"/>
        <v>139871855.9885531</v>
      </c>
      <c r="I83">
        <f>Data1!O85</f>
        <v>38.969695648782</v>
      </c>
      <c r="J83">
        <f>Data1!N85</f>
        <v>87483.2115544878</v>
      </c>
      <c r="K83">
        <f t="shared" si="6"/>
        <v>44319523672.53319</v>
      </c>
      <c r="M83">
        <f t="shared" si="7"/>
        <v>45396707962.53319</v>
      </c>
      <c r="O83">
        <f t="shared" si="5"/>
        <v>1298.2370939940452</v>
      </c>
    </row>
    <row r="84" spans="1:15" ht="12.75">
      <c r="A84" t="s">
        <v>120</v>
      </c>
      <c r="B84">
        <f>Data3!I86</f>
        <v>2068473.5</v>
      </c>
      <c r="C84">
        <f>Data2!AA86</f>
        <v>138350.95943894738</v>
      </c>
      <c r="D84">
        <f t="shared" si="4"/>
        <v>140419432.93894738</v>
      </c>
      <c r="I84">
        <f>Data1!O86</f>
        <v>39.1604948266446</v>
      </c>
      <c r="J84">
        <f>Data1!N86</f>
        <v>89558.3525409065</v>
      </c>
      <c r="K84">
        <f t="shared" si="6"/>
        <v>45592942217.69278</v>
      </c>
      <c r="M84">
        <f t="shared" si="7"/>
        <v>46668548437.69278</v>
      </c>
      <c r="O84">
        <f t="shared" si="5"/>
        <v>1329.4042700765979</v>
      </c>
    </row>
    <row r="85" spans="1:15" ht="12.75">
      <c r="A85" t="s">
        <v>121</v>
      </c>
      <c r="B85">
        <f>Data3!I87</f>
        <v>2065438.75</v>
      </c>
      <c r="C85">
        <f>Data2!AA87</f>
        <v>138944.5711393416</v>
      </c>
      <c r="D85">
        <f t="shared" si="4"/>
        <v>141010009.8893416</v>
      </c>
      <c r="I85">
        <f>Data1!O87</f>
        <v>39.1952650035683</v>
      </c>
      <c r="J85">
        <f>Data1!N87</f>
        <v>89837.6944970598</v>
      </c>
      <c r="K85">
        <f t="shared" si="6"/>
        <v>45775759160.58429</v>
      </c>
      <c r="M85">
        <f t="shared" si="7"/>
        <v>46849787310.58429</v>
      </c>
      <c r="O85">
        <f t="shared" si="5"/>
        <v>1328.9776334984992</v>
      </c>
    </row>
    <row r="86" spans="1:15" ht="12.75">
      <c r="A86" t="s">
        <v>122</v>
      </c>
      <c r="B86">
        <f>Data3!I88</f>
        <v>2062404</v>
      </c>
      <c r="C86">
        <f>Data2!AA88</f>
        <v>139557.51617306916</v>
      </c>
      <c r="D86">
        <f t="shared" si="4"/>
        <v>141619920.17306915</v>
      </c>
      <c r="I86">
        <f>Data1!O88</f>
        <v>39.1822423183754</v>
      </c>
      <c r="J86">
        <f>Data1!N88</f>
        <v>90440.4330205421</v>
      </c>
      <c r="K86">
        <f t="shared" si="6"/>
        <v>46067566505.86585</v>
      </c>
      <c r="M86">
        <f t="shared" si="7"/>
        <v>47140016585.86585</v>
      </c>
      <c r="O86">
        <f t="shared" si="5"/>
        <v>1331.4515790789192</v>
      </c>
    </row>
    <row r="87" spans="1:15" ht="12.75">
      <c r="A87" t="s">
        <v>123</v>
      </c>
      <c r="B87">
        <f>Data3!I89</f>
        <v>2053676.5</v>
      </c>
      <c r="C87">
        <f>Data2!AA89</f>
        <v>140138.52698396944</v>
      </c>
      <c r="D87">
        <f t="shared" si="4"/>
        <v>142192203.48396945</v>
      </c>
      <c r="I87">
        <f>Data1!O89</f>
        <v>39.1400260495791</v>
      </c>
      <c r="J87">
        <f>Data1!N89</f>
        <v>91000.118714742</v>
      </c>
      <c r="K87">
        <f t="shared" si="6"/>
        <v>46302711221.127304</v>
      </c>
      <c r="M87">
        <f t="shared" si="7"/>
        <v>47370623001.127304</v>
      </c>
      <c r="O87">
        <f t="shared" si="5"/>
        <v>1332.5800385804641</v>
      </c>
    </row>
    <row r="88" spans="1:15" ht="12.75">
      <c r="A88" t="s">
        <v>124</v>
      </c>
      <c r="B88">
        <f>Data3!I90</f>
        <v>2044949</v>
      </c>
      <c r="C88">
        <f>Data2!AA90</f>
        <v>140678.20446153637</v>
      </c>
      <c r="D88">
        <f t="shared" si="4"/>
        <v>142723153.46153638</v>
      </c>
      <c r="I88">
        <f>Data1!O90</f>
        <v>39.1728926350167</v>
      </c>
      <c r="J88">
        <f>Data1!N90</f>
        <v>91331.3576699935</v>
      </c>
      <c r="K88">
        <f t="shared" si="6"/>
        <v>46510275086.82053</v>
      </c>
      <c r="M88">
        <f t="shared" si="7"/>
        <v>47573648566.82053</v>
      </c>
      <c r="O88">
        <f t="shared" si="5"/>
        <v>1333.3127082184753</v>
      </c>
    </row>
    <row r="89" spans="1:15" ht="12.75">
      <c r="A89" t="s">
        <v>125</v>
      </c>
      <c r="B89">
        <f>Data3!I91</f>
        <v>2036221.5</v>
      </c>
      <c r="C89">
        <f>Data2!AA91</f>
        <v>141279.21527243662</v>
      </c>
      <c r="D89">
        <f t="shared" si="4"/>
        <v>143315436.77243662</v>
      </c>
      <c r="I89">
        <f>Data1!O91</f>
        <v>39.1246290489685</v>
      </c>
      <c r="J89">
        <f>Data1!N91</f>
        <v>92360.0333429349</v>
      </c>
      <c r="K89">
        <f t="shared" si="6"/>
        <v>46976176565.40497</v>
      </c>
      <c r="M89">
        <f t="shared" si="7"/>
        <v>48035011745.40497</v>
      </c>
      <c r="O89">
        <f t="shared" si="5"/>
        <v>1340.6793525439232</v>
      </c>
    </row>
    <row r="90" spans="1:15" ht="12.75">
      <c r="A90" t="s">
        <v>126</v>
      </c>
      <c r="B90">
        <f>Data3!I92</f>
        <v>2027494</v>
      </c>
      <c r="C90">
        <f>Data2!AA92</f>
        <v>141982.89275000355</v>
      </c>
      <c r="D90">
        <f t="shared" si="4"/>
        <v>144010386.75000355</v>
      </c>
      <c r="I90">
        <f>Data1!O92</f>
        <v>39.1738657326274</v>
      </c>
      <c r="J90">
        <f>Data1!N92</f>
        <v>92549.4573363393</v>
      </c>
      <c r="K90">
        <f t="shared" si="6"/>
        <v>47131760199.17668</v>
      </c>
      <c r="M90">
        <f t="shared" si="7"/>
        <v>48186057079.17668</v>
      </c>
      <c r="O90">
        <f t="shared" si="5"/>
        <v>1338.4050460978433</v>
      </c>
    </row>
    <row r="91" spans="1:15" ht="12.75">
      <c r="A91" t="s">
        <v>127</v>
      </c>
      <c r="B91">
        <f>Data3!I93</f>
        <v>2033327</v>
      </c>
      <c r="C91">
        <f>Data2!AA93</f>
        <v>142553.36352212253</v>
      </c>
      <c r="D91">
        <f t="shared" si="4"/>
        <v>144586690.52212253</v>
      </c>
      <c r="I91">
        <f>Data1!O93</f>
        <v>38.8545725226446</v>
      </c>
      <c r="J91">
        <f>Data1!N93</f>
        <v>92118.2316781223</v>
      </c>
      <c r="K91">
        <f t="shared" si="6"/>
        <v>46529788674.139946</v>
      </c>
      <c r="M91">
        <f t="shared" si="7"/>
        <v>47587118714.139946</v>
      </c>
      <c r="O91">
        <f t="shared" si="5"/>
        <v>1316.5006693851635</v>
      </c>
    </row>
    <row r="92" spans="1:15" ht="12.75">
      <c r="A92" t="s">
        <v>128</v>
      </c>
      <c r="B92">
        <f>Data3!I94</f>
        <v>2039160</v>
      </c>
      <c r="C92">
        <f>Data2!AA94</f>
        <v>143069.50096090813</v>
      </c>
      <c r="D92">
        <f t="shared" si="4"/>
        <v>145108660.96090814</v>
      </c>
      <c r="I92">
        <f>Data1!O94</f>
        <v>38.5846844556161</v>
      </c>
      <c r="J92">
        <f>Data1!N94</f>
        <v>91541.8592613144</v>
      </c>
      <c r="K92">
        <f t="shared" si="6"/>
        <v>45917478803.017044</v>
      </c>
      <c r="M92">
        <f t="shared" si="7"/>
        <v>46977842003.017044</v>
      </c>
      <c r="O92">
        <f t="shared" si="5"/>
        <v>1294.9700367140108</v>
      </c>
    </row>
    <row r="93" spans="1:15" ht="12.75">
      <c r="A93" t="s">
        <v>129</v>
      </c>
      <c r="B93">
        <f>Data3!I95</f>
        <v>2044993</v>
      </c>
      <c r="C93">
        <f>Data2!AA95</f>
        <v>143627.30506636045</v>
      </c>
      <c r="D93">
        <f t="shared" si="4"/>
        <v>145672298.06636044</v>
      </c>
      <c r="I93">
        <f>Data1!O95</f>
        <v>38.5654701027108</v>
      </c>
      <c r="J93">
        <f>Data1!N95</f>
        <v>91702.6182478864</v>
      </c>
      <c r="K93">
        <f t="shared" si="6"/>
        <v>45975209570.92914</v>
      </c>
      <c r="M93">
        <f t="shared" si="7"/>
        <v>47038605930.92914</v>
      </c>
      <c r="O93">
        <f t="shared" si="5"/>
        <v>1291.6280323799351</v>
      </c>
    </row>
    <row r="94" spans="1:15" ht="12.75">
      <c r="A94" t="s">
        <v>130</v>
      </c>
      <c r="B94">
        <f>Data3!I96</f>
        <v>2050826</v>
      </c>
      <c r="C94">
        <f>Data2!AA96</f>
        <v>144073.10917181274</v>
      </c>
      <c r="D94">
        <f t="shared" si="4"/>
        <v>146123935.17181274</v>
      </c>
      <c r="I94">
        <f>Data1!O96</f>
        <v>38.7111760029815</v>
      </c>
      <c r="J94">
        <f>Data1!N96</f>
        <v>92350.8482904235</v>
      </c>
      <c r="K94">
        <f t="shared" si="6"/>
        <v>46475129248.53796</v>
      </c>
      <c r="M94">
        <f t="shared" si="7"/>
        <v>47541558768.53796</v>
      </c>
      <c r="O94">
        <f t="shared" si="5"/>
        <v>1301.4037354698535</v>
      </c>
    </row>
    <row r="95" spans="1:15" ht="12.75">
      <c r="A95" t="s">
        <v>131</v>
      </c>
      <c r="B95">
        <f>Data3!I97</f>
        <v>2058843.75</v>
      </c>
      <c r="C95">
        <f>Data2!AA97</f>
        <v>144535.37323848373</v>
      </c>
      <c r="D95">
        <f t="shared" si="4"/>
        <v>146594216.98848373</v>
      </c>
      <c r="I95">
        <f>Data1!O97</f>
        <v>38.7219355432276</v>
      </c>
      <c r="J95">
        <f>Data1!N97</f>
        <v>92931.7900991139</v>
      </c>
      <c r="K95">
        <f t="shared" si="6"/>
        <v>46780484219.75039</v>
      </c>
      <c r="M95">
        <f t="shared" si="7"/>
        <v>47851082969.75039</v>
      </c>
      <c r="O95">
        <f t="shared" si="5"/>
        <v>1305.6745062053715</v>
      </c>
    </row>
    <row r="96" spans="1:15" ht="12.75">
      <c r="A96" t="s">
        <v>132</v>
      </c>
      <c r="B96">
        <f>Data3!I98</f>
        <v>2066861.5</v>
      </c>
      <c r="C96">
        <f>Data2!AA98</f>
        <v>144970.63730515476</v>
      </c>
      <c r="D96">
        <f t="shared" si="4"/>
        <v>147037498.80515477</v>
      </c>
      <c r="I96">
        <f>Data1!O98</f>
        <v>38.5422731247556</v>
      </c>
      <c r="J96">
        <f>Data1!N98</f>
        <v>93128.0529357434</v>
      </c>
      <c r="K96">
        <f t="shared" si="6"/>
        <v>46661769073.739555</v>
      </c>
      <c r="M96">
        <f t="shared" si="7"/>
        <v>47736537053.739555</v>
      </c>
      <c r="O96">
        <f t="shared" si="5"/>
        <v>1298.6221186201524</v>
      </c>
    </row>
    <row r="97" spans="1:15" ht="12.75">
      <c r="A97" t="s">
        <v>133</v>
      </c>
      <c r="B97">
        <f>Data3!I99</f>
        <v>2074879.25</v>
      </c>
      <c r="C97">
        <f>Data2!AA99</f>
        <v>145422.90137182572</v>
      </c>
      <c r="D97">
        <f t="shared" si="4"/>
        <v>147497780.62182572</v>
      </c>
      <c r="I97">
        <f>Data1!O99</f>
        <v>38.6432012904459</v>
      </c>
      <c r="J97">
        <f>Data1!N99</f>
        <v>93070.6848155474</v>
      </c>
      <c r="K97">
        <f t="shared" si="6"/>
        <v>46755139698.36899</v>
      </c>
      <c r="M97">
        <f t="shared" si="7"/>
        <v>47834076908.36899</v>
      </c>
      <c r="O97">
        <f t="shared" si="5"/>
        <v>1297.2148247033576</v>
      </c>
    </row>
    <row r="98" spans="1:15" ht="12.75">
      <c r="A98" t="s">
        <v>134</v>
      </c>
      <c r="B98">
        <f>Data3!I100</f>
        <v>2082897</v>
      </c>
      <c r="C98">
        <f>Data2!AA100</f>
        <v>145877.49877183005</v>
      </c>
      <c r="D98">
        <f t="shared" si="4"/>
        <v>147960395.77183005</v>
      </c>
      <c r="I98">
        <f>Data1!O100</f>
        <v>38.4064420607573</v>
      </c>
      <c r="J98">
        <f>Data1!N100</f>
        <v>92964.1264413766</v>
      </c>
      <c r="K98">
        <f t="shared" si="6"/>
        <v>46415477366.6954</v>
      </c>
      <c r="M98">
        <f t="shared" si="7"/>
        <v>47498583806.6954</v>
      </c>
      <c r="O98">
        <f t="shared" si="5"/>
        <v>1284.0891255777128</v>
      </c>
    </row>
    <row r="99" spans="1:15" ht="12.75">
      <c r="A99" t="s">
        <v>135</v>
      </c>
      <c r="B99">
        <f>Data3!I101</f>
        <v>2089325.75</v>
      </c>
      <c r="C99">
        <f>Data2!AA101</f>
        <v>146248.6455845456</v>
      </c>
      <c r="D99">
        <f t="shared" si="4"/>
        <v>148337971.33454558</v>
      </c>
      <c r="I99">
        <f>Data1!O101</f>
        <v>38.3388333711623</v>
      </c>
      <c r="J99">
        <f>Data1!N101</f>
        <v>94272.862600657</v>
      </c>
      <c r="K99">
        <f t="shared" si="6"/>
        <v>46986050418.69787</v>
      </c>
      <c r="M99">
        <f>K99</f>
        <v>46986050418.69787</v>
      </c>
      <c r="O99">
        <f t="shared" si="5"/>
        <v>1266.9999460281294</v>
      </c>
    </row>
    <row r="100" spans="1:15" ht="12.75">
      <c r="A100" t="s">
        <v>136</v>
      </c>
      <c r="B100">
        <f>Data3!I102</f>
        <v>2095754.5</v>
      </c>
      <c r="C100">
        <f>Data2!AA102</f>
        <v>146636.12573059445</v>
      </c>
      <c r="D100">
        <f t="shared" si="4"/>
        <v>148731880.23059446</v>
      </c>
      <c r="I100">
        <f>Data1!O102</f>
        <v>38.1935866530449</v>
      </c>
      <c r="J100">
        <f>Data1!N102</f>
        <v>94687.2990532031</v>
      </c>
      <c r="K100">
        <f t="shared" si="6"/>
        <v>47013818297.30676</v>
      </c>
      <c r="M100">
        <f aca="true" t="shared" si="8" ref="M100:M163">K100</f>
        <v>47013818297.30676</v>
      </c>
      <c r="O100">
        <f t="shared" si="5"/>
        <v>1264.3911506912</v>
      </c>
    </row>
    <row r="101" spans="1:15" ht="12.75">
      <c r="A101" t="s">
        <v>137</v>
      </c>
      <c r="B101">
        <f>Data3!I103</f>
        <v>2102183.25</v>
      </c>
      <c r="C101">
        <f>Data2!AA103</f>
        <v>147002.27254330998</v>
      </c>
      <c r="D101">
        <f t="shared" si="4"/>
        <v>149104455.79331</v>
      </c>
      <c r="I101">
        <f>Data1!O103</f>
        <v>38.1769750028655</v>
      </c>
      <c r="J101">
        <f>Data1!N103</f>
        <v>94286.00205892</v>
      </c>
      <c r="K101">
        <f t="shared" si="6"/>
        <v>46794206468.40567</v>
      </c>
      <c r="M101">
        <f t="shared" si="8"/>
        <v>46794206468.40567</v>
      </c>
      <c r="O101">
        <f t="shared" si="5"/>
        <v>1255.3402571220875</v>
      </c>
    </row>
    <row r="102" spans="1:15" ht="12.75">
      <c r="A102" t="s">
        <v>138</v>
      </c>
      <c r="B102">
        <f>Data3!I104</f>
        <v>2108612</v>
      </c>
      <c r="C102">
        <f>Data2!AA104</f>
        <v>147391.08602269218</v>
      </c>
      <c r="D102">
        <f t="shared" si="4"/>
        <v>149499698.02269217</v>
      </c>
      <c r="I102">
        <f>Data1!O104</f>
        <v>38.1567710785758</v>
      </c>
      <c r="J102">
        <f>Data1!N104</f>
        <v>93891.5891872526</v>
      </c>
      <c r="K102">
        <f t="shared" si="6"/>
        <v>46573798372.68184</v>
      </c>
      <c r="M102">
        <f t="shared" si="8"/>
        <v>46573798372.68184</v>
      </c>
      <c r="O102">
        <f t="shared" si="5"/>
        <v>1246.1242126552663</v>
      </c>
    </row>
    <row r="103" spans="1:15" ht="12.75">
      <c r="A103" t="s">
        <v>139</v>
      </c>
      <c r="B103">
        <f>Data3!I105</f>
        <v>2112296.25</v>
      </c>
      <c r="C103">
        <f>Data2!AA105</f>
        <v>147723.81451701914</v>
      </c>
      <c r="D103">
        <f t="shared" si="4"/>
        <v>149836110.76701915</v>
      </c>
      <c r="I103">
        <f>Data1!O105</f>
        <v>38.2616588951087</v>
      </c>
      <c r="J103">
        <f>Data1!N105</f>
        <v>93897.6439206693</v>
      </c>
      <c r="K103">
        <f t="shared" si="6"/>
        <v>46704835095.71134</v>
      </c>
      <c r="M103">
        <f t="shared" si="8"/>
        <v>46704835095.71134</v>
      </c>
      <c r="O103">
        <f t="shared" si="5"/>
        <v>1246.8245433394331</v>
      </c>
    </row>
    <row r="104" spans="1:15" ht="12.75">
      <c r="A104" t="s">
        <v>140</v>
      </c>
      <c r="B104">
        <f>Data3!I106</f>
        <v>2115980.5</v>
      </c>
      <c r="C104">
        <f>Data2!AA106</f>
        <v>148049.87634467945</v>
      </c>
      <c r="D104">
        <f t="shared" si="4"/>
        <v>150165856.84467945</v>
      </c>
      <c r="I104">
        <f>Data1!O106</f>
        <v>38.3898209244558</v>
      </c>
      <c r="J104">
        <f>Data1!N106</f>
        <v>94915.1736705266</v>
      </c>
      <c r="K104">
        <f t="shared" si="6"/>
        <v>47369094762.926796</v>
      </c>
      <c r="M104">
        <f t="shared" si="8"/>
        <v>47369094762.926796</v>
      </c>
      <c r="O104">
        <f t="shared" si="5"/>
        <v>1261.7806939142474</v>
      </c>
    </row>
    <row r="105" spans="1:15" ht="12.75">
      <c r="A105" t="s">
        <v>141</v>
      </c>
      <c r="B105">
        <f>Data3!I107</f>
        <v>2119664.75</v>
      </c>
      <c r="C105">
        <f>Data2!AA107</f>
        <v>148415.60483900638</v>
      </c>
      <c r="D105">
        <f t="shared" si="4"/>
        <v>150535269.5890064</v>
      </c>
      <c r="I105">
        <f>Data1!O107</f>
        <v>38.5496262433012</v>
      </c>
      <c r="J105">
        <f>Data1!N107</f>
        <v>96508.6947926187</v>
      </c>
      <c r="K105">
        <f t="shared" si="6"/>
        <v>48364863475.29563</v>
      </c>
      <c r="M105">
        <f t="shared" si="8"/>
        <v>48364863475.29563</v>
      </c>
      <c r="O105">
        <f t="shared" si="5"/>
        <v>1285.1437037271621</v>
      </c>
    </row>
    <row r="106" spans="1:15" ht="12.75">
      <c r="A106" t="s">
        <v>142</v>
      </c>
      <c r="B106">
        <f>Data3!I108</f>
        <v>2123349</v>
      </c>
      <c r="C106">
        <f>Data2!AA108</f>
        <v>148790.33333333334</v>
      </c>
      <c r="D106">
        <f t="shared" si="4"/>
        <v>150913682.33333334</v>
      </c>
      <c r="I106">
        <f>Data1!O108</f>
        <v>38.7085178142466</v>
      </c>
      <c r="J106">
        <f>Data1!N108</f>
        <v>97769.8892655115</v>
      </c>
      <c r="K106">
        <f t="shared" si="6"/>
        <v>49198857504.302605</v>
      </c>
      <c r="M106">
        <f t="shared" si="8"/>
        <v>49198857504.302605</v>
      </c>
      <c r="O106">
        <f t="shared" si="5"/>
        <v>1304.0264273887037</v>
      </c>
    </row>
    <row r="107" spans="1:15" ht="12.75">
      <c r="A107" t="s">
        <v>143</v>
      </c>
      <c r="B107">
        <f>Data3!I109</f>
        <v>2127051</v>
      </c>
      <c r="C107">
        <f>Data2!AA109</f>
        <v>149380.66666666666</v>
      </c>
      <c r="D107">
        <f t="shared" si="4"/>
        <v>151507717.66666666</v>
      </c>
      <c r="I107">
        <f>Data1!O109</f>
        <v>38.6948691952137</v>
      </c>
      <c r="J107">
        <f>Data1!N109</f>
        <v>98369.0755094159</v>
      </c>
      <c r="K107">
        <f t="shared" si="6"/>
        <v>49482920625.982315</v>
      </c>
      <c r="M107">
        <f t="shared" si="8"/>
        <v>49482920625.982315</v>
      </c>
      <c r="O107">
        <f t="shared" si="5"/>
        <v>1306.4132015994085</v>
      </c>
    </row>
    <row r="108" spans="1:15" ht="12.75">
      <c r="A108" t="s">
        <v>144</v>
      </c>
      <c r="B108">
        <f>Data3!I110</f>
        <v>2130753</v>
      </c>
      <c r="C108">
        <f>Data2!AA110</f>
        <v>149689.33333333334</v>
      </c>
      <c r="D108">
        <f t="shared" si="4"/>
        <v>151820086.33333334</v>
      </c>
      <c r="I108">
        <f>Data1!O110</f>
        <v>38.9360052589667</v>
      </c>
      <c r="J108">
        <f>Data1!N110</f>
        <v>100099.219201293</v>
      </c>
      <c r="K108">
        <f t="shared" si="6"/>
        <v>50667028428.12006</v>
      </c>
      <c r="M108">
        <f t="shared" si="8"/>
        <v>50667028428.12006</v>
      </c>
      <c r="O108">
        <f t="shared" si="5"/>
        <v>1334.922924938311</v>
      </c>
    </row>
    <row r="109" spans="1:15" ht="12.75">
      <c r="A109" t="s">
        <v>145</v>
      </c>
      <c r="B109">
        <f>Data3!I111</f>
        <v>2134455</v>
      </c>
      <c r="C109">
        <f>Data2!AA111</f>
        <v>150021.33333333334</v>
      </c>
      <c r="D109">
        <f t="shared" si="4"/>
        <v>152155788.33333334</v>
      </c>
      <c r="I109">
        <f>Data1!O111</f>
        <v>38.9217854529094</v>
      </c>
      <c r="J109">
        <f>Data1!N111</f>
        <v>100295.26061977</v>
      </c>
      <c r="K109">
        <f t="shared" si="6"/>
        <v>50747718005.22216</v>
      </c>
      <c r="M109">
        <f t="shared" si="8"/>
        <v>50747718005.22216</v>
      </c>
      <c r="O109">
        <f t="shared" si="5"/>
        <v>1334.0989143060992</v>
      </c>
    </row>
    <row r="110" spans="1:15" ht="12.75">
      <c r="A110" t="s">
        <v>146</v>
      </c>
      <c r="B110">
        <f>Data3!I112</f>
        <v>2138157</v>
      </c>
      <c r="C110">
        <f>Data2!AA112</f>
        <v>150420.33333333334</v>
      </c>
      <c r="D110">
        <f t="shared" si="4"/>
        <v>152558490.33333334</v>
      </c>
      <c r="I110">
        <f>Data1!O112</f>
        <v>38.9498974588233</v>
      </c>
      <c r="J110">
        <f>Data1!N112</f>
        <v>100745.022476711</v>
      </c>
      <c r="K110">
        <f t="shared" si="6"/>
        <v>51012107834.41165</v>
      </c>
      <c r="M110">
        <f t="shared" si="8"/>
        <v>51012107834.41165</v>
      </c>
      <c r="O110">
        <f t="shared" si="5"/>
        <v>1337.5095079389557</v>
      </c>
    </row>
    <row r="111" spans="1:15" ht="12.75">
      <c r="A111" t="s">
        <v>147</v>
      </c>
      <c r="B111">
        <f>Data3!I113</f>
        <v>2141375.75</v>
      </c>
      <c r="C111">
        <f>Data2!AA113</f>
        <v>150671.83333333334</v>
      </c>
      <c r="D111">
        <f t="shared" si="4"/>
        <v>152813209.08333334</v>
      </c>
      <c r="I111">
        <f>Data1!O113</f>
        <v>39.1343901092337</v>
      </c>
      <c r="J111">
        <f>Data1!N113</f>
        <v>101140.067873004</v>
      </c>
      <c r="K111">
        <f t="shared" si="6"/>
        <v>51454713333.61466</v>
      </c>
      <c r="M111">
        <f t="shared" si="8"/>
        <v>51454713333.61466</v>
      </c>
      <c r="O111">
        <f t="shared" si="5"/>
        <v>1346.865592111346</v>
      </c>
    </row>
    <row r="112" spans="1:15" ht="12.75">
      <c r="A112" t="s">
        <v>148</v>
      </c>
      <c r="B112">
        <f>Data3!I114</f>
        <v>2144594.5</v>
      </c>
      <c r="C112">
        <f>Data2!AA114</f>
        <v>150957.33333333334</v>
      </c>
      <c r="D112">
        <f t="shared" si="4"/>
        <v>153101927.83333334</v>
      </c>
      <c r="I112">
        <f>Data1!O114</f>
        <v>39.2362463939873</v>
      </c>
      <c r="J112">
        <f>Data1!N114</f>
        <v>101356.956270197</v>
      </c>
      <c r="K112">
        <f t="shared" si="6"/>
        <v>51699264629.50659</v>
      </c>
      <c r="M112">
        <f t="shared" si="8"/>
        <v>51699264629.50659</v>
      </c>
      <c r="O112">
        <f t="shared" si="5"/>
        <v>1350.714922042951</v>
      </c>
    </row>
    <row r="113" spans="1:15" ht="12.75">
      <c r="A113" t="s">
        <v>149</v>
      </c>
      <c r="B113">
        <f>Data3!I115</f>
        <v>2147813.25</v>
      </c>
      <c r="C113">
        <f>Data2!AA115</f>
        <v>151285.83333333334</v>
      </c>
      <c r="D113">
        <f t="shared" si="4"/>
        <v>153433646.58333334</v>
      </c>
      <c r="I113">
        <f>Data1!O115</f>
        <v>39.0942620053709</v>
      </c>
      <c r="J113">
        <f>Data1!N115</f>
        <v>102008.252589256</v>
      </c>
      <c r="K113">
        <f t="shared" si="6"/>
        <v>51843185594.64757</v>
      </c>
      <c r="M113">
        <f t="shared" si="8"/>
        <v>51843185594.64757</v>
      </c>
      <c r="O113">
        <f t="shared" si="5"/>
        <v>1351.5467239186116</v>
      </c>
    </row>
    <row r="114" spans="1:15" ht="12.75">
      <c r="A114" t="s">
        <v>150</v>
      </c>
      <c r="B114">
        <f>Data3!I116</f>
        <v>2151032</v>
      </c>
      <c r="C114">
        <f>Data2!AA116</f>
        <v>151674.66666666666</v>
      </c>
      <c r="D114">
        <f t="shared" si="4"/>
        <v>153825698.66666666</v>
      </c>
      <c r="I114">
        <f>Data1!O116</f>
        <v>39.2872178527531</v>
      </c>
      <c r="J114">
        <f>Data1!N116</f>
        <v>102651.753308782</v>
      </c>
      <c r="K114">
        <f t="shared" si="6"/>
        <v>52427723337.71944</v>
      </c>
      <c r="M114">
        <f t="shared" si="8"/>
        <v>52427723337.71944</v>
      </c>
      <c r="O114">
        <f t="shared" si="5"/>
        <v>1363.3020696061442</v>
      </c>
    </row>
    <row r="115" spans="1:15" ht="12.75">
      <c r="A115" t="s">
        <v>151</v>
      </c>
      <c r="B115">
        <f>Data3!I117</f>
        <v>2155552</v>
      </c>
      <c r="C115">
        <f>Data2!AA117</f>
        <v>152428.08333333334</v>
      </c>
      <c r="D115">
        <f t="shared" si="4"/>
        <v>154583635.33333334</v>
      </c>
      <c r="I115">
        <f>Data1!O117</f>
        <v>39.2750771370814</v>
      </c>
      <c r="J115">
        <f>Data1!N117</f>
        <v>103453.663780868</v>
      </c>
      <c r="K115">
        <f t="shared" si="6"/>
        <v>52820958126.39456</v>
      </c>
      <c r="M115">
        <f t="shared" si="8"/>
        <v>52820958126.39456</v>
      </c>
      <c r="O115">
        <f t="shared" si="5"/>
        <v>1366.7930117569078</v>
      </c>
    </row>
    <row r="116" spans="1:15" ht="12.75">
      <c r="A116" t="s">
        <v>152</v>
      </c>
      <c r="B116">
        <f>Data3!I118</f>
        <v>2160072</v>
      </c>
      <c r="C116">
        <f>Data2!AA118</f>
        <v>152792.16666666666</v>
      </c>
      <c r="D116">
        <f t="shared" si="4"/>
        <v>154952238.66666666</v>
      </c>
      <c r="I116">
        <f>Data1!O118</f>
        <v>39.1409464025633</v>
      </c>
      <c r="J116">
        <f>Data1!N118</f>
        <v>104196.358917802</v>
      </c>
      <c r="K116">
        <f t="shared" si="6"/>
        <v>53018473296.67118</v>
      </c>
      <c r="M116">
        <f t="shared" si="8"/>
        <v>53018473296.67118</v>
      </c>
      <c r="O116">
        <f t="shared" si="5"/>
        <v>1368.640395334321</v>
      </c>
    </row>
    <row r="117" spans="1:15" ht="12.75">
      <c r="A117" t="s">
        <v>153</v>
      </c>
      <c r="B117">
        <f>Data3!I119</f>
        <v>2164592</v>
      </c>
      <c r="C117">
        <f>Data2!AA119</f>
        <v>153175.91666666666</v>
      </c>
      <c r="D117">
        <f t="shared" si="4"/>
        <v>155340508.66666666</v>
      </c>
      <c r="I117">
        <f>Data1!O119</f>
        <v>39.2126065759862</v>
      </c>
      <c r="J117">
        <f>Data1!N119</f>
        <v>104653.064845353</v>
      </c>
      <c r="K117">
        <f t="shared" si="6"/>
        <v>53348352963.77599</v>
      </c>
      <c r="M117">
        <f t="shared" si="8"/>
        <v>53348352963.77599</v>
      </c>
      <c r="O117">
        <f t="shared" si="5"/>
        <v>1373.7138733915738</v>
      </c>
    </row>
    <row r="118" spans="1:15" ht="12.75">
      <c r="A118" t="s">
        <v>154</v>
      </c>
      <c r="B118">
        <f>Data3!I120</f>
        <v>2169112</v>
      </c>
      <c r="C118">
        <f>Data2!AA120</f>
        <v>153574.33333333334</v>
      </c>
      <c r="D118">
        <f t="shared" si="4"/>
        <v>155743445.33333334</v>
      </c>
      <c r="I118">
        <f>Data1!O120</f>
        <v>39.3211677370423</v>
      </c>
      <c r="J118">
        <f>Data1!N120</f>
        <v>105134.671143832</v>
      </c>
      <c r="K118">
        <f t="shared" si="6"/>
        <v>53742234507.330185</v>
      </c>
      <c r="M118">
        <f t="shared" si="8"/>
        <v>53742234507.330185</v>
      </c>
      <c r="O118">
        <f t="shared" si="5"/>
        <v>1380.2759889459792</v>
      </c>
    </row>
    <row r="119" spans="1:15" ht="12.75">
      <c r="A119" t="s">
        <v>155</v>
      </c>
      <c r="B119">
        <f>Data3!I121</f>
        <v>2170388.25</v>
      </c>
      <c r="C119">
        <f>Data2!AA121</f>
        <v>154067.58333333334</v>
      </c>
      <c r="D119">
        <f t="shared" si="4"/>
        <v>156237971.58333334</v>
      </c>
      <c r="I119">
        <f>Data1!O121</f>
        <v>39.3188961120745</v>
      </c>
      <c r="J119">
        <f>Data1!N121</f>
        <v>105920.754456729</v>
      </c>
      <c r="K119">
        <f t="shared" si="6"/>
        <v>54140932827.756836</v>
      </c>
      <c r="M119">
        <f t="shared" si="8"/>
        <v>54140932827.756836</v>
      </c>
      <c r="O119">
        <f t="shared" si="5"/>
        <v>1386.1145860788251</v>
      </c>
    </row>
    <row r="120" spans="1:15" ht="12.75">
      <c r="A120" t="s">
        <v>156</v>
      </c>
      <c r="B120">
        <f>Data3!I122</f>
        <v>2171664.5</v>
      </c>
      <c r="C120">
        <f>Data2!AA122</f>
        <v>154450.16666666666</v>
      </c>
      <c r="D120">
        <f t="shared" si="4"/>
        <v>156621831.16666666</v>
      </c>
      <c r="I120">
        <f>Data1!O122</f>
        <v>39.3460742206267</v>
      </c>
      <c r="J120">
        <f>Data1!N122</f>
        <v>106644.614349904</v>
      </c>
      <c r="K120">
        <f t="shared" si="6"/>
        <v>54548609848.73864</v>
      </c>
      <c r="M120">
        <f t="shared" si="8"/>
        <v>54548609848.73864</v>
      </c>
      <c r="O120">
        <f t="shared" si="5"/>
        <v>1393.1291555566502</v>
      </c>
    </row>
    <row r="121" spans="1:15" ht="12.75">
      <c r="A121" t="s">
        <v>157</v>
      </c>
      <c r="B121">
        <f>Data3!I123</f>
        <v>2172940.75</v>
      </c>
      <c r="C121">
        <f>Data2!AA123</f>
        <v>154796.75</v>
      </c>
      <c r="D121">
        <f t="shared" si="4"/>
        <v>156969690.75</v>
      </c>
      <c r="I121">
        <f>Data1!O123</f>
        <v>39.4734926677452</v>
      </c>
      <c r="J121">
        <f>Data1!N123</f>
        <v>107288.354613214</v>
      </c>
      <c r="K121">
        <f t="shared" si="6"/>
        <v>55055599029.06894</v>
      </c>
      <c r="M121">
        <f t="shared" si="8"/>
        <v>55055599029.06894</v>
      </c>
      <c r="O121">
        <f t="shared" si="5"/>
        <v>1402.9612663696719</v>
      </c>
    </row>
    <row r="122" spans="1:15" ht="12.75">
      <c r="A122" t="s">
        <v>158</v>
      </c>
      <c r="B122">
        <f>Data3!I124</f>
        <v>2174217</v>
      </c>
      <c r="C122">
        <f>Data2!AA124</f>
        <v>155105</v>
      </c>
      <c r="D122">
        <f t="shared" si="4"/>
        <v>157279217</v>
      </c>
      <c r="I122">
        <f>Data1!O124</f>
        <v>39.4074951006899</v>
      </c>
      <c r="J122">
        <f>Data1!N124</f>
        <v>108177.034264209</v>
      </c>
      <c r="K122">
        <f t="shared" si="6"/>
        <v>55418817321.06174</v>
      </c>
      <c r="M122">
        <f t="shared" si="8"/>
        <v>55418817321.06174</v>
      </c>
      <c r="O122">
        <f t="shared" si="5"/>
        <v>1409.4377725967884</v>
      </c>
    </row>
    <row r="123" spans="1:15" ht="12.75">
      <c r="A123" t="s">
        <v>159</v>
      </c>
      <c r="B123">
        <f>Data3!I125</f>
        <v>2165216</v>
      </c>
      <c r="C123">
        <f>Data2!AA125</f>
        <v>155477.08333333334</v>
      </c>
      <c r="D123">
        <f t="shared" si="4"/>
        <v>157642299.33333334</v>
      </c>
      <c r="I123">
        <f>Data1!O125</f>
        <v>39.4685155595469</v>
      </c>
      <c r="J123">
        <f>Data1!N125</f>
        <v>108705.036995494</v>
      </c>
      <c r="K123">
        <f t="shared" si="6"/>
        <v>55775543772.75109</v>
      </c>
      <c r="M123">
        <f t="shared" si="8"/>
        <v>55775543772.75109</v>
      </c>
      <c r="O123">
        <f t="shared" si="5"/>
        <v>1415.2430916987366</v>
      </c>
    </row>
    <row r="124" spans="1:15" ht="12.75">
      <c r="A124" t="s">
        <v>160</v>
      </c>
      <c r="B124">
        <f>Data3!I126</f>
        <v>2156215</v>
      </c>
      <c r="C124">
        <f>Data2!AA126</f>
        <v>155770.83333333334</v>
      </c>
      <c r="D124">
        <f t="shared" si="4"/>
        <v>157927048.33333334</v>
      </c>
      <c r="I124">
        <f>Data1!O126</f>
        <v>39.6464651005934</v>
      </c>
      <c r="J124">
        <f>Data1!N126</f>
        <v>109231.724421649</v>
      </c>
      <c r="K124">
        <f t="shared" si="6"/>
        <v>56298472752.08707</v>
      </c>
      <c r="M124">
        <f t="shared" si="8"/>
        <v>56298472752.08707</v>
      </c>
      <c r="O124">
        <f t="shared" si="5"/>
        <v>1425.9361735998268</v>
      </c>
    </row>
    <row r="125" spans="1:15" ht="12.75">
      <c r="A125" t="s">
        <v>161</v>
      </c>
      <c r="B125">
        <f>Data3!I127</f>
        <v>2147214</v>
      </c>
      <c r="C125">
        <f>Data2!AA127</f>
        <v>156093.58333333334</v>
      </c>
      <c r="D125">
        <f t="shared" si="4"/>
        <v>158240797.33333334</v>
      </c>
      <c r="I125">
        <f>Data1!O127</f>
        <v>39.4852138566101</v>
      </c>
      <c r="J125">
        <f>Data1!N127</f>
        <v>109960.712646338</v>
      </c>
      <c r="K125">
        <f t="shared" si="6"/>
        <v>56443689310.65679</v>
      </c>
      <c r="M125">
        <f t="shared" si="8"/>
        <v>56443689310.65679</v>
      </c>
      <c r="O125">
        <f t="shared" si="5"/>
        <v>1426.7796993403283</v>
      </c>
    </row>
    <row r="126" spans="1:15" ht="12.75">
      <c r="A126" t="s">
        <v>162</v>
      </c>
      <c r="B126">
        <f>Data3!I128</f>
        <v>2138213</v>
      </c>
      <c r="C126">
        <f>Data2!AA128</f>
        <v>156378.33333333334</v>
      </c>
      <c r="D126">
        <f t="shared" si="4"/>
        <v>158516546.33333334</v>
      </c>
      <c r="I126">
        <f>Data1!O128</f>
        <v>39.5462239218094</v>
      </c>
      <c r="J126">
        <f>Data1!N128</f>
        <v>110637.876965322</v>
      </c>
      <c r="K126">
        <f t="shared" si="6"/>
        <v>56879033337.154884</v>
      </c>
      <c r="M126">
        <f t="shared" si="8"/>
        <v>56879033337.154884</v>
      </c>
      <c r="O126">
        <f t="shared" si="5"/>
        <v>1435.2831840670551</v>
      </c>
    </row>
    <row r="127" spans="1:15" ht="12.75">
      <c r="A127" t="s">
        <v>163</v>
      </c>
      <c r="B127">
        <f>Data3!I129</f>
        <v>2136217</v>
      </c>
      <c r="C127">
        <f>Data2!AA129</f>
        <v>156750.91666666666</v>
      </c>
      <c r="D127">
        <f t="shared" si="4"/>
        <v>158887133.66666666</v>
      </c>
      <c r="I127">
        <f>Data1!O129</f>
        <v>39.5741502478143</v>
      </c>
      <c r="J127">
        <f>Data1!N129</f>
        <v>111037.363075464</v>
      </c>
      <c r="K127">
        <f t="shared" si="6"/>
        <v>57124720763.10377</v>
      </c>
      <c r="M127">
        <f t="shared" si="8"/>
        <v>57124720763.10377</v>
      </c>
      <c r="O127">
        <f t="shared" si="5"/>
        <v>1438.1207450805216</v>
      </c>
    </row>
    <row r="128" spans="1:15" ht="12.75">
      <c r="A128" t="s">
        <v>164</v>
      </c>
      <c r="B128">
        <f>Data3!I130</f>
        <v>2134221</v>
      </c>
      <c r="C128">
        <f>Data2!AA130</f>
        <v>157009.5</v>
      </c>
      <c r="D128">
        <f t="shared" si="4"/>
        <v>159143721</v>
      </c>
      <c r="I128">
        <f>Data1!O130</f>
        <v>39.586792295215</v>
      </c>
      <c r="J128">
        <f>Data1!N130</f>
        <v>111512.955328645</v>
      </c>
      <c r="K128">
        <f t="shared" si="6"/>
        <v>57387722610.66856</v>
      </c>
      <c r="M128">
        <f t="shared" si="8"/>
        <v>57387722610.66856</v>
      </c>
      <c r="O128">
        <f t="shared" si="5"/>
        <v>1442.4124872804389</v>
      </c>
    </row>
    <row r="129" spans="1:15" ht="12.75">
      <c r="A129" t="s">
        <v>165</v>
      </c>
      <c r="B129">
        <f>Data3!I131</f>
        <v>2132225</v>
      </c>
      <c r="C129">
        <f>Data2!AA131</f>
        <v>157287.08333333334</v>
      </c>
      <c r="D129">
        <f t="shared" si="4"/>
        <v>159419308.33333334</v>
      </c>
      <c r="I129">
        <f>Data1!O131</f>
        <v>39.6483220905387</v>
      </c>
      <c r="J129">
        <f>Data1!N131</f>
        <v>111733.757537404</v>
      </c>
      <c r="K129">
        <f t="shared" si="6"/>
        <v>57590728093.97895</v>
      </c>
      <c r="M129">
        <f t="shared" si="8"/>
        <v>57590728093.97895</v>
      </c>
      <c r="O129">
        <f t="shared" si="5"/>
        <v>1445.0126197652603</v>
      </c>
    </row>
    <row r="130" spans="1:15" ht="12.75">
      <c r="A130" t="s">
        <v>166</v>
      </c>
      <c r="B130">
        <f>Data3!I132</f>
        <v>2130229</v>
      </c>
      <c r="C130">
        <f>Data2!AA132</f>
        <v>157555.66666666666</v>
      </c>
      <c r="D130">
        <f t="shared" si="4"/>
        <v>159685895.66666666</v>
      </c>
      <c r="I130">
        <f>Data1!O132</f>
        <v>39.691710537289</v>
      </c>
      <c r="J130">
        <f>Data1!N132</f>
        <v>111896.200978957</v>
      </c>
      <c r="K130">
        <f t="shared" si="6"/>
        <v>57737571053.22798</v>
      </c>
      <c r="M130">
        <f t="shared" si="8"/>
        <v>57737571053.22798</v>
      </c>
      <c r="O130">
        <f t="shared" si="5"/>
        <v>1446.2785410616652</v>
      </c>
    </row>
    <row r="131" spans="1:15" ht="12.75">
      <c r="A131" t="s">
        <v>167</v>
      </c>
      <c r="B131">
        <f>Data3!I133</f>
        <v>2109207.75</v>
      </c>
      <c r="C131">
        <f>Data2!AA133</f>
        <v>158938.91666666666</v>
      </c>
      <c r="D131">
        <f t="shared" si="4"/>
        <v>161048124.41666666</v>
      </c>
      <c r="I131">
        <f>Data1!O133</f>
        <v>39.6264238260841</v>
      </c>
      <c r="J131">
        <f>Data1!N133</f>
        <v>112428.208379651</v>
      </c>
      <c r="K131">
        <f t="shared" si="6"/>
        <v>57916661858.37155</v>
      </c>
      <c r="M131">
        <f t="shared" si="8"/>
        <v>57916661858.37155</v>
      </c>
      <c r="O131">
        <f t="shared" si="5"/>
        <v>1438.4932967869531</v>
      </c>
    </row>
    <row r="132" spans="1:15" ht="12.75">
      <c r="A132" t="s">
        <v>168</v>
      </c>
      <c r="B132">
        <f>Data3!I134</f>
        <v>2088186.5</v>
      </c>
      <c r="C132">
        <f>Data2!AA134</f>
        <v>159216.83333333334</v>
      </c>
      <c r="D132">
        <f t="shared" si="4"/>
        <v>161305019.83333334</v>
      </c>
      <c r="I132">
        <f>Data1!O134</f>
        <v>39.5725827374202</v>
      </c>
      <c r="J132">
        <f>Data1!N134</f>
        <v>112102.08526861</v>
      </c>
      <c r="K132">
        <f t="shared" si="6"/>
        <v>57670197576.282234</v>
      </c>
      <c r="M132">
        <f t="shared" si="8"/>
        <v>57670197576.282234</v>
      </c>
      <c r="O132">
        <f t="shared" si="5"/>
        <v>1430.0905857950197</v>
      </c>
    </row>
    <row r="133" spans="1:15" ht="12.75">
      <c r="A133" t="s">
        <v>169</v>
      </c>
      <c r="B133">
        <f>Data3!I135</f>
        <v>2067165.25</v>
      </c>
      <c r="C133">
        <f>Data2!AA135</f>
        <v>159534.41666666666</v>
      </c>
      <c r="D133">
        <f t="shared" si="4"/>
        <v>161601581.91666666</v>
      </c>
      <c r="I133">
        <f>Data1!O135</f>
        <v>39.6163648206452</v>
      </c>
      <c r="J133">
        <f>Data1!N135</f>
        <v>112505.207272502</v>
      </c>
      <c r="K133">
        <f t="shared" si="6"/>
        <v>57941615361.88669</v>
      </c>
      <c r="M133">
        <f t="shared" si="8"/>
        <v>57941615361.88669</v>
      </c>
      <c r="O133">
        <f t="shared" si="5"/>
        <v>1434.1843606893783</v>
      </c>
    </row>
    <row r="134" spans="1:15" ht="12.75">
      <c r="A134" t="s">
        <v>170</v>
      </c>
      <c r="B134">
        <f>Data3!I136</f>
        <v>2046144</v>
      </c>
      <c r="C134">
        <f>Data2!AA136</f>
        <v>159929.33333333334</v>
      </c>
      <c r="D134">
        <f t="shared" si="4"/>
        <v>161975477.33333334</v>
      </c>
      <c r="I134">
        <f>Data1!O136</f>
        <v>39.4861199804671</v>
      </c>
      <c r="J134">
        <f>Data1!N136</f>
        <v>111909.355754796</v>
      </c>
      <c r="K134">
        <f t="shared" si="6"/>
        <v>57445261227.51846</v>
      </c>
      <c r="M134">
        <f t="shared" si="8"/>
        <v>57445261227.51846</v>
      </c>
      <c r="O134">
        <f t="shared" si="5"/>
        <v>1418.616254096302</v>
      </c>
    </row>
    <row r="135" spans="1:15" ht="12.75">
      <c r="A135" t="s">
        <v>171</v>
      </c>
      <c r="B135">
        <f>Data3!I137</f>
        <v>2031172.75</v>
      </c>
      <c r="C135">
        <f>Data2!AA137</f>
        <v>160215.66666666666</v>
      </c>
      <c r="D135">
        <f t="shared" si="4"/>
        <v>162246839.41666666</v>
      </c>
      <c r="I135">
        <f>Data1!O137</f>
        <v>39.4257821142163</v>
      </c>
      <c r="J135">
        <f>Data1!N137</f>
        <v>111372.878557795</v>
      </c>
      <c r="K135">
        <f t="shared" si="6"/>
        <v>57082516964.88507</v>
      </c>
      <c r="M135">
        <f t="shared" si="8"/>
        <v>57082516964.88507</v>
      </c>
      <c r="O135">
        <f t="shared" si="5"/>
        <v>1407.3005593234705</v>
      </c>
    </row>
    <row r="136" spans="1:15" ht="12.75">
      <c r="A136" t="s">
        <v>172</v>
      </c>
      <c r="B136">
        <f>Data3!I138</f>
        <v>2016201.5</v>
      </c>
      <c r="C136">
        <f>Data2!AA138</f>
        <v>160480.66666666666</v>
      </c>
      <c r="D136">
        <f aca="true" t="shared" si="9" ref="D136:D186">B136+C136*1000</f>
        <v>162496868.16666666</v>
      </c>
      <c r="I136">
        <f>Data1!O138</f>
        <v>39.3595421590855</v>
      </c>
      <c r="J136">
        <f>Data1!N138</f>
        <v>111548.033888198</v>
      </c>
      <c r="K136">
        <f t="shared" si="6"/>
        <v>57076234053.61316</v>
      </c>
      <c r="M136">
        <f t="shared" si="8"/>
        <v>57076234053.61316</v>
      </c>
      <c r="O136">
        <f aca="true" t="shared" si="10" ref="O136:O184">M136/D136*4</f>
        <v>1404.9805315650099</v>
      </c>
    </row>
    <row r="137" spans="1:15" ht="12.75">
      <c r="A137" t="s">
        <v>173</v>
      </c>
      <c r="B137">
        <f>Data3!I139</f>
        <v>2001230.25</v>
      </c>
      <c r="C137">
        <f>Data2!AA139</f>
        <v>160827.33333333334</v>
      </c>
      <c r="D137">
        <f t="shared" si="9"/>
        <v>162828563.58333334</v>
      </c>
      <c r="I137">
        <f>Data1!O139</f>
        <v>39.3354898592453</v>
      </c>
      <c r="J137">
        <f>Data1!N139</f>
        <v>111427.493572241</v>
      </c>
      <c r="K137">
        <f aca="true" t="shared" si="11" ref="K137:K184">I137*13*J137*1000</f>
        <v>56979715564.87608</v>
      </c>
      <c r="M137">
        <f t="shared" si="8"/>
        <v>56979715564.87608</v>
      </c>
      <c r="O137">
        <f t="shared" si="10"/>
        <v>1399.7474229566528</v>
      </c>
    </row>
    <row r="138" spans="1:15" ht="12.75">
      <c r="A138" t="s">
        <v>174</v>
      </c>
      <c r="B138">
        <f>Data3!I140</f>
        <v>1986259</v>
      </c>
      <c r="C138">
        <f>Data2!AA140</f>
        <v>161237.66666666666</v>
      </c>
      <c r="D138">
        <f t="shared" si="9"/>
        <v>163223925.66666666</v>
      </c>
      <c r="I138">
        <f>Data1!O140</f>
        <v>39.4332183791834</v>
      </c>
      <c r="J138">
        <f>Data1!N140</f>
        <v>111505.752116298</v>
      </c>
      <c r="K138">
        <f t="shared" si="11"/>
        <v>57161398758.581924</v>
      </c>
      <c r="M138">
        <f t="shared" si="8"/>
        <v>57161398758.581924</v>
      </c>
      <c r="O138">
        <f t="shared" si="10"/>
        <v>1400.8093121180295</v>
      </c>
    </row>
    <row r="139" spans="1:15" ht="12.75">
      <c r="A139" t="s">
        <v>175</v>
      </c>
      <c r="B139">
        <f>Data3!I141</f>
        <v>1941488.5</v>
      </c>
      <c r="C139">
        <f>Data2!AA141</f>
        <v>161537.41666666666</v>
      </c>
      <c r="D139">
        <f t="shared" si="9"/>
        <v>163478905.16666666</v>
      </c>
      <c r="I139">
        <f>Data1!O141</f>
        <v>39.4236819803402</v>
      </c>
      <c r="J139">
        <f>Data1!N141</f>
        <v>111598.79429061</v>
      </c>
      <c r="K139">
        <f t="shared" si="11"/>
        <v>57195259881.53139</v>
      </c>
      <c r="M139">
        <f t="shared" si="8"/>
        <v>57195259881.53139</v>
      </c>
      <c r="O139">
        <f t="shared" si="10"/>
        <v>1399.4529709682322</v>
      </c>
    </row>
    <row r="140" spans="1:15" ht="12.75">
      <c r="A140" t="s">
        <v>176</v>
      </c>
      <c r="B140">
        <f>Data3!I142</f>
        <v>1896718</v>
      </c>
      <c r="C140">
        <f>Data2!AA142</f>
        <v>161845.16666666666</v>
      </c>
      <c r="D140">
        <f t="shared" si="9"/>
        <v>163741884.66666666</v>
      </c>
      <c r="I140">
        <f>Data1!O142</f>
        <v>39.4498028480943</v>
      </c>
      <c r="J140">
        <f>Data1!N142</f>
        <v>111530.295783971</v>
      </c>
      <c r="K140">
        <f t="shared" si="11"/>
        <v>57198026343.47488</v>
      </c>
      <c r="M140">
        <f t="shared" si="8"/>
        <v>57198026343.47488</v>
      </c>
      <c r="O140">
        <f t="shared" si="10"/>
        <v>1397.2729447914758</v>
      </c>
    </row>
    <row r="141" spans="1:15" ht="12.75">
      <c r="A141" t="s">
        <v>177</v>
      </c>
      <c r="B141">
        <f>Data3!I143</f>
        <v>1851947.5</v>
      </c>
      <c r="C141">
        <f>Data2!AA143</f>
        <v>162238.58333333334</v>
      </c>
      <c r="D141">
        <f t="shared" si="9"/>
        <v>164090530.83333334</v>
      </c>
      <c r="I141">
        <f>Data1!O143</f>
        <v>39.3505585532194</v>
      </c>
      <c r="J141">
        <f>Data1!N143</f>
        <v>112018.286822099</v>
      </c>
      <c r="K141">
        <f t="shared" si="11"/>
        <v>57303768010.11632</v>
      </c>
      <c r="M141">
        <f t="shared" si="8"/>
        <v>57303768010.11632</v>
      </c>
      <c r="O141">
        <f t="shared" si="10"/>
        <v>1396.8817754223667</v>
      </c>
    </row>
    <row r="142" spans="1:15" ht="12.75">
      <c r="A142" t="s">
        <v>178</v>
      </c>
      <c r="B142">
        <f>Data3!I144</f>
        <v>1807177</v>
      </c>
      <c r="C142">
        <f>Data2!AA144</f>
        <v>162705.66666666666</v>
      </c>
      <c r="D142">
        <f t="shared" si="9"/>
        <v>164512843.66666666</v>
      </c>
      <c r="I142">
        <f>Data1!O144</f>
        <v>39.3267902831798</v>
      </c>
      <c r="J142">
        <f>Data1!N144</f>
        <v>112454.904594463</v>
      </c>
      <c r="K142">
        <f t="shared" si="11"/>
        <v>57492375840.9187</v>
      </c>
      <c r="M142">
        <f t="shared" si="8"/>
        <v>57492375840.9187</v>
      </c>
      <c r="O142">
        <f t="shared" si="10"/>
        <v>1397.8817594912857</v>
      </c>
    </row>
    <row r="143" spans="1:15" ht="12.75">
      <c r="A143" t="s">
        <v>179</v>
      </c>
      <c r="B143">
        <f>Data3!I145</f>
        <v>1781658.5</v>
      </c>
      <c r="C143">
        <f>Data2!AA145</f>
        <v>163093.5</v>
      </c>
      <c r="D143">
        <f t="shared" si="9"/>
        <v>164875158.5</v>
      </c>
      <c r="I143">
        <f>Data1!O145</f>
        <v>39.4727839724307</v>
      </c>
      <c r="J143">
        <f>Data1!N145</f>
        <v>112699.174535146</v>
      </c>
      <c r="K143">
        <f t="shared" si="11"/>
        <v>57831152213.86205</v>
      </c>
      <c r="M143">
        <f t="shared" si="8"/>
        <v>57831152213.86205</v>
      </c>
      <c r="O143">
        <f t="shared" si="10"/>
        <v>1403.0288793047512</v>
      </c>
    </row>
    <row r="144" spans="1:15" ht="12.75">
      <c r="A144" t="s">
        <v>180</v>
      </c>
      <c r="B144">
        <f>Data3!I146</f>
        <v>1756140</v>
      </c>
      <c r="C144">
        <f>Data2!AA146</f>
        <v>163440.33333333334</v>
      </c>
      <c r="D144">
        <f t="shared" si="9"/>
        <v>165196473.33333334</v>
      </c>
      <c r="I144">
        <f>Data1!O146</f>
        <v>39.5427029223979</v>
      </c>
      <c r="J144">
        <f>Data1!N146</f>
        <v>113586.777924727</v>
      </c>
      <c r="K144">
        <f t="shared" si="11"/>
        <v>58389866800.06823</v>
      </c>
      <c r="M144">
        <f t="shared" si="8"/>
        <v>58389866800.06823</v>
      </c>
      <c r="O144">
        <f t="shared" si="10"/>
        <v>1413.8284098171803</v>
      </c>
    </row>
    <row r="145" spans="1:15" ht="12.75">
      <c r="A145" t="s">
        <v>181</v>
      </c>
      <c r="B145">
        <f>Data3!I147</f>
        <v>1730621.5</v>
      </c>
      <c r="C145">
        <f>Data2!AA147</f>
        <v>163850.5</v>
      </c>
      <c r="D145">
        <f t="shared" si="9"/>
        <v>165581121.5</v>
      </c>
      <c r="I145">
        <f>Data1!O147</f>
        <v>39.5646966891966</v>
      </c>
      <c r="J145">
        <f>Data1!N147</f>
        <v>114068.528103044</v>
      </c>
      <c r="K145">
        <f t="shared" si="11"/>
        <v>58670127310.34044</v>
      </c>
      <c r="M145">
        <f t="shared" si="8"/>
        <v>58670127310.34044</v>
      </c>
      <c r="O145">
        <f t="shared" si="10"/>
        <v>1417.3144082815127</v>
      </c>
    </row>
    <row r="146" spans="1:15" ht="12.75">
      <c r="A146" t="s">
        <v>182</v>
      </c>
      <c r="B146">
        <f>Data3!I148</f>
        <v>1705103</v>
      </c>
      <c r="C146">
        <f>Data2!AA148</f>
        <v>164301</v>
      </c>
      <c r="D146">
        <f t="shared" si="9"/>
        <v>166006103</v>
      </c>
      <c r="I146">
        <f>Data1!O148</f>
        <v>39.6195772037954</v>
      </c>
      <c r="J146">
        <f>Data1!N148</f>
        <v>115090.383733604</v>
      </c>
      <c r="K146">
        <f t="shared" si="11"/>
        <v>59277820468.7235</v>
      </c>
      <c r="M146">
        <f t="shared" si="8"/>
        <v>59277820468.7235</v>
      </c>
      <c r="O146">
        <f t="shared" si="10"/>
        <v>1428.3287035229905</v>
      </c>
    </row>
    <row r="147" spans="1:15" ht="12.75">
      <c r="A147" t="s">
        <v>183</v>
      </c>
      <c r="B147">
        <f>Data3!I149</f>
        <v>1681449.75</v>
      </c>
      <c r="C147">
        <f>Data2!AA149</f>
        <v>164800.08333333334</v>
      </c>
      <c r="D147">
        <f t="shared" si="9"/>
        <v>166481533.08333334</v>
      </c>
      <c r="I147">
        <f>Data1!O149</f>
        <v>39.2141562730109</v>
      </c>
      <c r="J147">
        <f>Data1!N149</f>
        <v>116623.721829741</v>
      </c>
      <c r="K147">
        <f t="shared" si="11"/>
        <v>59452911088.63101</v>
      </c>
      <c r="M147">
        <f t="shared" si="8"/>
        <v>59452911088.63101</v>
      </c>
      <c r="O147">
        <f t="shared" si="10"/>
        <v>1428.4565978587307</v>
      </c>
    </row>
    <row r="148" spans="1:15" ht="12.75">
      <c r="A148" t="s">
        <v>184</v>
      </c>
      <c r="B148">
        <f>Data3!I150</f>
        <v>1657796.5</v>
      </c>
      <c r="C148">
        <f>Data2!AA150</f>
        <v>165271.5</v>
      </c>
      <c r="D148">
        <f t="shared" si="9"/>
        <v>166929296.5</v>
      </c>
      <c r="I148">
        <f>Data1!O150</f>
        <v>39.3971816273004</v>
      </c>
      <c r="J148">
        <f>Data1!N150</f>
        <v>117723.253315204</v>
      </c>
      <c r="K148">
        <f t="shared" si="11"/>
        <v>60293537104.00521</v>
      </c>
      <c r="M148">
        <f t="shared" si="8"/>
        <v>60293537104.00521</v>
      </c>
      <c r="O148">
        <f t="shared" si="10"/>
        <v>1444.768255019998</v>
      </c>
    </row>
    <row r="149" spans="1:15" ht="12.75">
      <c r="A149" t="s">
        <v>185</v>
      </c>
      <c r="B149">
        <f>Data3!I151</f>
        <v>1634143.25</v>
      </c>
      <c r="C149">
        <f>Data2!AA151</f>
        <v>165834.25</v>
      </c>
      <c r="D149">
        <f t="shared" si="9"/>
        <v>167468393.25</v>
      </c>
      <c r="I149">
        <f>Data1!O151</f>
        <v>39.3794255173396</v>
      </c>
      <c r="J149">
        <f>Data1!N151</f>
        <v>118467.961760851</v>
      </c>
      <c r="K149">
        <f t="shared" si="11"/>
        <v>60647603592.58208</v>
      </c>
      <c r="M149">
        <f t="shared" si="8"/>
        <v>60647603592.58208</v>
      </c>
      <c r="O149">
        <f t="shared" si="10"/>
        <v>1448.574322966034</v>
      </c>
    </row>
    <row r="150" spans="1:15" ht="12.75">
      <c r="A150" t="s">
        <v>186</v>
      </c>
      <c r="B150">
        <f>Data3!I152</f>
        <v>1610490</v>
      </c>
      <c r="C150">
        <f>Data2!AA152</f>
        <v>166419.66666666666</v>
      </c>
      <c r="D150">
        <f t="shared" si="9"/>
        <v>168030156.66666666</v>
      </c>
      <c r="I150">
        <f>Data1!O152</f>
        <v>39.3552194947743</v>
      </c>
      <c r="J150">
        <f>Data1!N152</f>
        <v>119224.34681812</v>
      </c>
      <c r="K150">
        <f t="shared" si="11"/>
        <v>60997304395.92671</v>
      </c>
      <c r="M150">
        <f t="shared" si="8"/>
        <v>60997304395.92671</v>
      </c>
      <c r="O150">
        <f t="shared" si="10"/>
        <v>1452.0561214956526</v>
      </c>
    </row>
    <row r="151" spans="1:15" ht="12.75">
      <c r="A151" t="s">
        <v>187</v>
      </c>
      <c r="B151">
        <f>Data3!I153</f>
        <v>1587423.5</v>
      </c>
      <c r="C151">
        <f>Data2!AA153</f>
        <v>166589</v>
      </c>
      <c r="D151">
        <f t="shared" si="9"/>
        <v>168176423.5</v>
      </c>
      <c r="I151">
        <f>Data1!O153</f>
        <v>39.3582158308222</v>
      </c>
      <c r="J151">
        <f>Data1!N153</f>
        <v>119458.182436405</v>
      </c>
      <c r="K151">
        <f t="shared" si="11"/>
        <v>61121592052.1669</v>
      </c>
      <c r="M151">
        <f t="shared" si="8"/>
        <v>61121592052.1669</v>
      </c>
      <c r="O151">
        <f t="shared" si="10"/>
        <v>1453.7493610611098</v>
      </c>
    </row>
    <row r="152" spans="1:15" ht="12.75">
      <c r="A152" t="s">
        <v>188</v>
      </c>
      <c r="B152">
        <f>Data3!I154</f>
        <v>1564357</v>
      </c>
      <c r="C152">
        <f>Data2!AA154</f>
        <v>166890.66666666666</v>
      </c>
      <c r="D152">
        <f t="shared" si="9"/>
        <v>168455023.66666666</v>
      </c>
      <c r="I152">
        <f>Data1!O154</f>
        <v>39.3572772096682</v>
      </c>
      <c r="J152">
        <f>Data1!N154</f>
        <v>119261.152413636</v>
      </c>
      <c r="K152">
        <f t="shared" si="11"/>
        <v>61019325066.543495</v>
      </c>
      <c r="M152">
        <f t="shared" si="8"/>
        <v>61019325066.543495</v>
      </c>
      <c r="O152">
        <f t="shared" si="10"/>
        <v>1448.9167194511588</v>
      </c>
    </row>
    <row r="153" spans="1:15" ht="12.75">
      <c r="A153" t="s">
        <v>189</v>
      </c>
      <c r="B153">
        <f>Data3!I155</f>
        <v>1541290.5</v>
      </c>
      <c r="C153">
        <f>Data2!AA155</f>
        <v>167290</v>
      </c>
      <c r="D153">
        <f t="shared" si="9"/>
        <v>168831290.5</v>
      </c>
      <c r="I153">
        <f>Data1!O155</f>
        <v>39.3925230105306</v>
      </c>
      <c r="J153">
        <f>Data1!N155</f>
        <v>120374.872088919</v>
      </c>
      <c r="K153">
        <f t="shared" si="11"/>
        <v>61644308942.48146</v>
      </c>
      <c r="M153">
        <f t="shared" si="8"/>
        <v>61644308942.48146</v>
      </c>
      <c r="O153">
        <f t="shared" si="10"/>
        <v>1460.4948824336911</v>
      </c>
    </row>
    <row r="154" spans="1:15" ht="12.75">
      <c r="A154" t="s">
        <v>190</v>
      </c>
      <c r="B154">
        <f>Data3!I156</f>
        <v>1518224</v>
      </c>
      <c r="C154">
        <f>Data2!AA156</f>
        <v>167722.66666666666</v>
      </c>
      <c r="D154">
        <f t="shared" si="9"/>
        <v>169240890.66666666</v>
      </c>
      <c r="I154">
        <f>Data1!O156</f>
        <v>39.4397440070441</v>
      </c>
      <c r="J154">
        <f>Data1!N156</f>
        <v>119984.540480837</v>
      </c>
      <c r="K154">
        <f t="shared" si="11"/>
        <v>61518074297.7714</v>
      </c>
      <c r="M154">
        <f t="shared" si="8"/>
        <v>61518074297.7714</v>
      </c>
      <c r="O154">
        <f t="shared" si="10"/>
        <v>1453.9766141726616</v>
      </c>
    </row>
    <row r="155" spans="1:15" ht="12.75">
      <c r="A155" t="s">
        <v>191</v>
      </c>
      <c r="B155">
        <f>Data3!I157</f>
        <v>1506598.5</v>
      </c>
      <c r="C155">
        <f>Data2!AA157</f>
        <v>168078.75</v>
      </c>
      <c r="D155">
        <f t="shared" si="9"/>
        <v>169585348.5</v>
      </c>
      <c r="I155">
        <f>Data1!O157</f>
        <v>39.448569694456</v>
      </c>
      <c r="J155">
        <f>Data1!N157</f>
        <v>120396.256033987</v>
      </c>
      <c r="K155">
        <f t="shared" si="11"/>
        <v>61742981262.40796</v>
      </c>
      <c r="M155">
        <f t="shared" si="8"/>
        <v>61742981262.40796</v>
      </c>
      <c r="O155">
        <f t="shared" si="10"/>
        <v>1456.328198362206</v>
      </c>
    </row>
    <row r="156" spans="1:15" ht="12.75">
      <c r="A156" t="s">
        <v>192</v>
      </c>
      <c r="B156">
        <f>Data3!I158</f>
        <v>1494973</v>
      </c>
      <c r="C156">
        <f>Data2!AA158</f>
        <v>168513.83333333334</v>
      </c>
      <c r="D156">
        <f t="shared" si="9"/>
        <v>170008806.33333334</v>
      </c>
      <c r="I156">
        <f>Data1!O158</f>
        <v>39.4680951710637</v>
      </c>
      <c r="J156">
        <f>Data1!N158</f>
        <v>120966.509563178</v>
      </c>
      <c r="K156">
        <f t="shared" si="11"/>
        <v>62066130255.361664</v>
      </c>
      <c r="M156">
        <f t="shared" si="8"/>
        <v>62066130255.361664</v>
      </c>
      <c r="O156">
        <f t="shared" si="10"/>
        <v>1460.3038888154927</v>
      </c>
    </row>
    <row r="157" spans="1:15" ht="12.75">
      <c r="A157" t="s">
        <v>193</v>
      </c>
      <c r="B157">
        <f>Data3!I159</f>
        <v>1483347.5</v>
      </c>
      <c r="C157">
        <f>Data2!AA159</f>
        <v>169015.91666666666</v>
      </c>
      <c r="D157">
        <f t="shared" si="9"/>
        <v>170499264.16666666</v>
      </c>
      <c r="I157">
        <f>Data1!O159</f>
        <v>39.5103061033445</v>
      </c>
      <c r="J157">
        <f>Data1!N159</f>
        <v>122569.001893778</v>
      </c>
      <c r="K157">
        <f t="shared" si="11"/>
        <v>62955604186.85954</v>
      </c>
      <c r="M157">
        <f t="shared" si="8"/>
        <v>62955604186.85954</v>
      </c>
      <c r="O157">
        <f t="shared" si="10"/>
        <v>1476.9706953179364</v>
      </c>
    </row>
    <row r="158" spans="1:15" ht="12.75">
      <c r="A158" t="s">
        <v>194</v>
      </c>
      <c r="B158">
        <f>Data3!I160</f>
        <v>1471722</v>
      </c>
      <c r="C158">
        <f>Data2!AA160</f>
        <v>169555.33333333334</v>
      </c>
      <c r="D158">
        <f t="shared" si="9"/>
        <v>171027055.33333334</v>
      </c>
      <c r="I158">
        <f>Data1!O160</f>
        <v>39.6727071803908</v>
      </c>
      <c r="J158">
        <f>Data1!N160</f>
        <v>122640.64825602</v>
      </c>
      <c r="K158">
        <f t="shared" si="11"/>
        <v>63251324846.76704</v>
      </c>
      <c r="M158">
        <f t="shared" si="8"/>
        <v>63251324846.76704</v>
      </c>
      <c r="O158">
        <f t="shared" si="10"/>
        <v>1479.3290973405255</v>
      </c>
    </row>
    <row r="159" spans="1:15" ht="12.75">
      <c r="A159" t="s">
        <v>195</v>
      </c>
      <c r="B159">
        <f>Data3!I161</f>
        <v>1463432</v>
      </c>
      <c r="C159">
        <f>Data2!AA161</f>
        <v>170451.41666666666</v>
      </c>
      <c r="D159">
        <f t="shared" si="9"/>
        <v>171914848.66666666</v>
      </c>
      <c r="I159">
        <f>Data1!O161</f>
        <v>39.4841433636052</v>
      </c>
      <c r="J159">
        <f>Data1!N161</f>
        <v>123404.761800455</v>
      </c>
      <c r="K159">
        <f t="shared" si="11"/>
        <v>63342906986.849304</v>
      </c>
      <c r="M159">
        <f t="shared" si="8"/>
        <v>63342906986.849304</v>
      </c>
      <c r="O159">
        <f t="shared" si="10"/>
        <v>1473.8204984182066</v>
      </c>
    </row>
    <row r="160" spans="1:15" ht="12.75">
      <c r="A160" t="s">
        <v>196</v>
      </c>
      <c r="B160">
        <f>Data3!I162</f>
        <v>1455142</v>
      </c>
      <c r="C160">
        <f>Data2!AA162</f>
        <v>170848.83333333334</v>
      </c>
      <c r="D160">
        <f t="shared" si="9"/>
        <v>172303975.33333334</v>
      </c>
      <c r="I160">
        <f>Data1!O162</f>
        <v>39.6303434458831</v>
      </c>
      <c r="J160">
        <f>Data1!N162</f>
        <v>124443.018598028</v>
      </c>
      <c r="K160">
        <f t="shared" si="11"/>
        <v>64112354364.26947</v>
      </c>
      <c r="M160">
        <f t="shared" si="8"/>
        <v>64112354364.26947</v>
      </c>
      <c r="O160">
        <f t="shared" si="10"/>
        <v>1488.3546184059867</v>
      </c>
    </row>
    <row r="161" spans="1:15" ht="12.75">
      <c r="A161" t="s">
        <v>197</v>
      </c>
      <c r="B161">
        <f>Data3!I163</f>
        <v>1446852</v>
      </c>
      <c r="C161">
        <f>Data2!AA163</f>
        <v>171337.91666666666</v>
      </c>
      <c r="D161">
        <f t="shared" si="9"/>
        <v>172784768.66666666</v>
      </c>
      <c r="I161">
        <f>Data1!O163</f>
        <v>39.6761776332396</v>
      </c>
      <c r="J161">
        <f>Data1!N163</f>
        <v>124981.955945197</v>
      </c>
      <c r="K161">
        <f t="shared" si="11"/>
        <v>64464481705.4077</v>
      </c>
      <c r="M161">
        <f t="shared" si="8"/>
        <v>64464481705.4077</v>
      </c>
      <c r="O161">
        <f t="shared" si="10"/>
        <v>1492.364916256512</v>
      </c>
    </row>
    <row r="162" spans="1:15" ht="12.75">
      <c r="A162" t="s">
        <v>198</v>
      </c>
      <c r="B162">
        <f>Data3!I164</f>
        <v>1438562</v>
      </c>
      <c r="C162">
        <f>Data2!AA164</f>
        <v>171864.33333333334</v>
      </c>
      <c r="D162">
        <f t="shared" si="9"/>
        <v>173302895.33333334</v>
      </c>
      <c r="I162">
        <f>Data1!O164</f>
        <v>39.5618185616366</v>
      </c>
      <c r="J162">
        <f>Data1!N164</f>
        <v>125318.686286861</v>
      </c>
      <c r="K162">
        <f t="shared" si="11"/>
        <v>64451856680.424866</v>
      </c>
      <c r="M162">
        <f t="shared" si="8"/>
        <v>64451856680.424866</v>
      </c>
      <c r="O162">
        <f t="shared" si="10"/>
        <v>1487.6117691272777</v>
      </c>
    </row>
    <row r="163" spans="1:15" ht="12.75">
      <c r="A163" t="s">
        <v>199</v>
      </c>
      <c r="B163">
        <f>Data3!I165</f>
        <v>1430629</v>
      </c>
      <c r="C163">
        <f>Data2!AA165</f>
        <v>172273</v>
      </c>
      <c r="D163">
        <f t="shared" si="9"/>
        <v>173703629</v>
      </c>
      <c r="I163">
        <f>Data1!O165</f>
        <v>39.5673904633123</v>
      </c>
      <c r="J163">
        <f>Data1!N165</f>
        <v>125640.914358703</v>
      </c>
      <c r="K163">
        <f t="shared" si="11"/>
        <v>64626680515.77898</v>
      </c>
      <c r="M163">
        <f t="shared" si="8"/>
        <v>64626680515.77898</v>
      </c>
      <c r="O163">
        <f t="shared" si="10"/>
        <v>1488.2056497686408</v>
      </c>
    </row>
    <row r="164" spans="1:15" ht="12.75">
      <c r="A164" t="s">
        <v>200</v>
      </c>
      <c r="B164">
        <f>Data3!I166</f>
        <v>1422696</v>
      </c>
      <c r="C164">
        <f>Data2!AA166</f>
        <v>172732</v>
      </c>
      <c r="D164">
        <f t="shared" si="9"/>
        <v>174154696</v>
      </c>
      <c r="I164">
        <f>Data1!O166</f>
        <v>39.5877332952525</v>
      </c>
      <c r="J164">
        <f>Data1!N166</f>
        <v>125717.38293629</v>
      </c>
      <c r="K164">
        <f t="shared" si="11"/>
        <v>64699260941.36669</v>
      </c>
      <c r="M164">
        <f aca="true" t="shared" si="12" ref="M164:M184">K164</f>
        <v>64699260941.36669</v>
      </c>
      <c r="O164">
        <f t="shared" si="10"/>
        <v>1486.0181764232575</v>
      </c>
    </row>
    <row r="165" spans="1:15" ht="12.75">
      <c r="A165" t="s">
        <v>201</v>
      </c>
      <c r="B165">
        <f>Data3!I167</f>
        <v>1414763</v>
      </c>
      <c r="C165">
        <f>Data2!AA167</f>
        <v>173258.66666666666</v>
      </c>
      <c r="D165">
        <f t="shared" si="9"/>
        <v>174673429.66666666</v>
      </c>
      <c r="I165">
        <f>Data1!O167</f>
        <v>39.6420506486003</v>
      </c>
      <c r="J165">
        <f>Data1!N167</f>
        <v>126586.890944492</v>
      </c>
      <c r="K165">
        <f t="shared" si="11"/>
        <v>65236131249.51513</v>
      </c>
      <c r="M165">
        <f t="shared" si="12"/>
        <v>65236131249.51513</v>
      </c>
      <c r="O165">
        <f t="shared" si="10"/>
        <v>1493.8993612023705</v>
      </c>
    </row>
    <row r="166" spans="1:15" ht="12.75">
      <c r="A166" t="s">
        <v>202</v>
      </c>
      <c r="B166">
        <f>Data3!I168</f>
        <v>1406830</v>
      </c>
      <c r="C166">
        <f>Data2!AA168</f>
        <v>173822.66666666666</v>
      </c>
      <c r="D166">
        <f t="shared" si="9"/>
        <v>175229496.66666666</v>
      </c>
      <c r="I166">
        <f>Data1!O168</f>
        <v>39.7660102215872</v>
      </c>
      <c r="J166">
        <f>Data1!N168</f>
        <v>127334.661126451</v>
      </c>
      <c r="K166">
        <f t="shared" si="11"/>
        <v>65826688666.9183</v>
      </c>
      <c r="M166">
        <f t="shared" si="12"/>
        <v>65826688666.9183</v>
      </c>
      <c r="O166">
        <f t="shared" si="10"/>
        <v>1502.639450985544</v>
      </c>
    </row>
    <row r="167" spans="1:15" ht="12.75">
      <c r="A167" t="s">
        <v>203</v>
      </c>
      <c r="B167">
        <f>Data3!I169</f>
        <v>1401548.25</v>
      </c>
      <c r="C167">
        <f>Data2!AA169</f>
        <v>174535.25</v>
      </c>
      <c r="D167">
        <f t="shared" si="9"/>
        <v>175936798.25</v>
      </c>
      <c r="I167">
        <f>Data1!O169</f>
        <v>39.638832686277</v>
      </c>
      <c r="J167">
        <f>Data1!N169</f>
        <v>127801.68739789</v>
      </c>
      <c r="K167">
        <f t="shared" si="11"/>
        <v>65856826149.25489</v>
      </c>
      <c r="M167">
        <f t="shared" si="12"/>
        <v>65856826149.25489</v>
      </c>
      <c r="O167">
        <f t="shared" si="10"/>
        <v>1497.283724708339</v>
      </c>
    </row>
    <row r="168" spans="1:15" ht="12.75">
      <c r="A168" t="s">
        <v>204</v>
      </c>
      <c r="B168">
        <f>Data3!I170</f>
        <v>1396266.5</v>
      </c>
      <c r="C168">
        <f>Data2!AA170</f>
        <v>175025.16666666666</v>
      </c>
      <c r="D168">
        <f t="shared" si="9"/>
        <v>176421433.16666666</v>
      </c>
      <c r="I168">
        <f>Data1!O170</f>
        <v>39.6462809602608</v>
      </c>
      <c r="J168">
        <f>Data1!N170</f>
        <v>128372.778525358</v>
      </c>
      <c r="K168">
        <f t="shared" si="11"/>
        <v>66163542185.8538</v>
      </c>
      <c r="M168">
        <f t="shared" si="12"/>
        <v>66163542185.8538</v>
      </c>
      <c r="O168">
        <f t="shared" si="10"/>
        <v>1500.124809061008</v>
      </c>
    </row>
    <row r="169" spans="1:15" ht="12.75">
      <c r="A169" t="s">
        <v>205</v>
      </c>
      <c r="B169">
        <f>Data3!I171</f>
        <v>1390984.75</v>
      </c>
      <c r="C169">
        <f>Data2!AA171</f>
        <v>175571.41666666666</v>
      </c>
      <c r="D169">
        <f t="shared" si="9"/>
        <v>176962401.41666666</v>
      </c>
      <c r="I169">
        <f>Data1!O171</f>
        <v>39.6070250752833</v>
      </c>
      <c r="J169">
        <f>Data1!N171</f>
        <v>128685.146151252</v>
      </c>
      <c r="K169">
        <f t="shared" si="11"/>
        <v>66258865535.57876</v>
      </c>
      <c r="M169">
        <f t="shared" si="12"/>
        <v>66258865535.57876</v>
      </c>
      <c r="O169">
        <f t="shared" si="10"/>
        <v>1497.693634470274</v>
      </c>
    </row>
    <row r="170" spans="1:15" ht="12.75">
      <c r="A170" t="s">
        <v>206</v>
      </c>
      <c r="B170">
        <f>Data3!I172</f>
        <v>1385703</v>
      </c>
      <c r="C170">
        <f>Data2!AA172</f>
        <v>176122.33333333334</v>
      </c>
      <c r="D170">
        <f t="shared" si="9"/>
        <v>177508036.33333334</v>
      </c>
      <c r="I170">
        <f>Data1!O172</f>
        <v>39.8247569555813</v>
      </c>
      <c r="J170">
        <f>Data1!N172</f>
        <v>129374.460228489</v>
      </c>
      <c r="K170">
        <f t="shared" si="11"/>
        <v>66979983653.168205</v>
      </c>
      <c r="M170">
        <f t="shared" si="12"/>
        <v>66979983653.168205</v>
      </c>
      <c r="O170">
        <f t="shared" si="10"/>
        <v>1509.3397467907287</v>
      </c>
    </row>
    <row r="171" spans="1:15" ht="12.75">
      <c r="A171" t="s">
        <v>207</v>
      </c>
      <c r="B171">
        <f>Data3!I173</f>
        <v>1385361.75</v>
      </c>
      <c r="C171">
        <f>Data2!AA173</f>
        <v>178980.5</v>
      </c>
      <c r="D171">
        <f t="shared" si="9"/>
        <v>180365861.75</v>
      </c>
      <c r="I171">
        <f>Data1!O173</f>
        <v>39.8601195188938</v>
      </c>
      <c r="J171">
        <f>Data1!N173</f>
        <v>129776.099914438</v>
      </c>
      <c r="K171">
        <f t="shared" si="11"/>
        <v>67247581092.71023</v>
      </c>
      <c r="M171">
        <f t="shared" si="12"/>
        <v>67247581092.71023</v>
      </c>
      <c r="O171">
        <f t="shared" si="10"/>
        <v>1491.359405604597</v>
      </c>
    </row>
    <row r="172" spans="1:15" ht="12.75">
      <c r="A172" t="s">
        <v>208</v>
      </c>
      <c r="B172">
        <f>Data3!I174</f>
        <v>1385020.5</v>
      </c>
      <c r="C172">
        <f>Data2!AA174</f>
        <v>179569</v>
      </c>
      <c r="D172">
        <f t="shared" si="9"/>
        <v>180954020.5</v>
      </c>
      <c r="I172">
        <f>Data1!O174</f>
        <v>39.7478365454012</v>
      </c>
      <c r="J172">
        <f>Data1!N174</f>
        <v>130466.664997403</v>
      </c>
      <c r="K172">
        <f t="shared" si="11"/>
        <v>67414979774.225075</v>
      </c>
      <c r="M172">
        <f t="shared" si="12"/>
        <v>67414979774.225075</v>
      </c>
      <c r="O172">
        <f t="shared" si="10"/>
        <v>1490.212366388954</v>
      </c>
    </row>
    <row r="173" spans="1:15" ht="12.75">
      <c r="A173" t="s">
        <v>209</v>
      </c>
      <c r="B173">
        <f>Data3!I175</f>
        <v>1384679.25</v>
      </c>
      <c r="C173">
        <f>Data2!AA175</f>
        <v>180178.16666666666</v>
      </c>
      <c r="D173">
        <f t="shared" si="9"/>
        <v>181562845.91666666</v>
      </c>
      <c r="I173">
        <f>Data1!O175</f>
        <v>39.8253642949632</v>
      </c>
      <c r="J173">
        <f>Data1!N175</f>
        <v>130144.223921062</v>
      </c>
      <c r="K173">
        <f t="shared" si="11"/>
        <v>67379534671.04027</v>
      </c>
      <c r="M173">
        <f t="shared" si="12"/>
        <v>67379534671.04027</v>
      </c>
      <c r="O173">
        <f t="shared" si="10"/>
        <v>1484.4344244739584</v>
      </c>
    </row>
    <row r="174" spans="1:15" ht="12.75">
      <c r="A174" t="s">
        <v>210</v>
      </c>
      <c r="B174">
        <f>Data3!I176</f>
        <v>1384338</v>
      </c>
      <c r="C174">
        <f>Data2!AA176</f>
        <v>180752.33333333334</v>
      </c>
      <c r="D174">
        <f t="shared" si="9"/>
        <v>182136671.33333334</v>
      </c>
      <c r="I174">
        <f>Data1!O176</f>
        <v>39.5884421120136</v>
      </c>
      <c r="J174">
        <f>Data1!N176</f>
        <v>130373.19831151</v>
      </c>
      <c r="K174">
        <f t="shared" si="11"/>
        <v>67096533586.07268</v>
      </c>
      <c r="M174">
        <f t="shared" si="12"/>
        <v>67096533586.07268</v>
      </c>
      <c r="O174">
        <f t="shared" si="10"/>
        <v>1473.5425457134322</v>
      </c>
    </row>
    <row r="175" spans="1:15" ht="12.75">
      <c r="A175" t="s">
        <v>211</v>
      </c>
      <c r="B175">
        <f>Data3!I177</f>
        <v>1384532.5</v>
      </c>
      <c r="C175">
        <f>Data2!AA177</f>
        <v>181246</v>
      </c>
      <c r="D175">
        <f t="shared" si="9"/>
        <v>182630532.5</v>
      </c>
      <c r="I175">
        <f>Data1!O177</f>
        <v>39.4667731094127</v>
      </c>
      <c r="J175">
        <f>Data1!N177</f>
        <v>130253.079695451</v>
      </c>
      <c r="K175">
        <f t="shared" si="11"/>
        <v>66828693660.854</v>
      </c>
      <c r="M175">
        <f t="shared" si="12"/>
        <v>66828693660.854</v>
      </c>
      <c r="O175">
        <f t="shared" si="10"/>
        <v>1463.6915907991233</v>
      </c>
    </row>
    <row r="176" spans="1:15" ht="12.75">
      <c r="A176" t="s">
        <v>212</v>
      </c>
      <c r="B176">
        <f>Data3!I178</f>
        <v>1384727</v>
      </c>
      <c r="C176">
        <f>Data2!AA178</f>
        <v>181833.66666666666</v>
      </c>
      <c r="D176">
        <f t="shared" si="9"/>
        <v>183218393.66666666</v>
      </c>
      <c r="I176">
        <f>Data1!O178</f>
        <v>39.5564813416769</v>
      </c>
      <c r="J176">
        <f>Data1!N178</f>
        <v>129749.122770437</v>
      </c>
      <c r="K176">
        <f t="shared" si="11"/>
        <v>66721443801.58058</v>
      </c>
      <c r="M176">
        <f>K176</f>
        <v>66721443801.58058</v>
      </c>
      <c r="O176">
        <f t="shared" si="10"/>
        <v>1456.6538318847704</v>
      </c>
    </row>
    <row r="177" spans="1:15" ht="12.75">
      <c r="A177" t="s">
        <v>213</v>
      </c>
      <c r="B177">
        <f>Data3!I179</f>
        <v>1384921.5</v>
      </c>
      <c r="C177">
        <f>Data2!AA179</f>
        <v>182472.66666666666</v>
      </c>
      <c r="D177">
        <f>B177+C177*1000</f>
        <v>183857588.16666666</v>
      </c>
      <c r="I177">
        <f>Data1!O179</f>
        <v>39.3979068459657</v>
      </c>
      <c r="J177">
        <f>Data1!N179</f>
        <v>130332.608191688</v>
      </c>
      <c r="K177">
        <f t="shared" si="11"/>
        <v>66752815434.86231</v>
      </c>
      <c r="M177">
        <f t="shared" si="12"/>
        <v>66752815434.86231</v>
      </c>
      <c r="O177">
        <f t="shared" si="10"/>
        <v>1452.2721874139015</v>
      </c>
    </row>
    <row r="178" spans="1:15" ht="12.75">
      <c r="A178" t="s">
        <v>214</v>
      </c>
      <c r="B178">
        <f>Data3!I180</f>
        <v>1385116</v>
      </c>
      <c r="C178">
        <f>Data2!AA180</f>
        <v>183115.66666666666</v>
      </c>
      <c r="D178">
        <f t="shared" si="9"/>
        <v>184500782.66666666</v>
      </c>
      <c r="I178">
        <f>Data1!O180</f>
        <v>39.2452465516914</v>
      </c>
      <c r="J178">
        <f>Data1!N180</f>
        <v>129341.417510211</v>
      </c>
      <c r="K178">
        <f t="shared" si="11"/>
        <v>65988465653.93532</v>
      </c>
      <c r="M178">
        <f t="shared" si="12"/>
        <v>65988465653.93532</v>
      </c>
      <c r="O178">
        <f t="shared" si="10"/>
        <v>1430.6381729156167</v>
      </c>
    </row>
    <row r="179" spans="1:15" ht="12.75">
      <c r="A179" t="s">
        <v>215</v>
      </c>
      <c r="B179">
        <f>Data3!I181</f>
        <v>1391745.5</v>
      </c>
      <c r="C179">
        <f>Data2!AA181</f>
        <v>183613.5</v>
      </c>
      <c r="D179">
        <f t="shared" si="9"/>
        <v>185005245.5</v>
      </c>
      <c r="I179">
        <f>Data1!O181</f>
        <v>39.3358700530644</v>
      </c>
      <c r="J179">
        <f>Data1!N181</f>
        <v>129716.166068827</v>
      </c>
      <c r="K179">
        <f t="shared" si="11"/>
        <v>66332477279.446304</v>
      </c>
      <c r="M179">
        <f t="shared" si="12"/>
        <v>66332477279.446304</v>
      </c>
      <c r="O179">
        <f t="shared" si="10"/>
        <v>1434.175060283819</v>
      </c>
    </row>
    <row r="180" spans="1:15" ht="12.75">
      <c r="A180" t="s">
        <v>216</v>
      </c>
      <c r="B180">
        <f>Data3!I182</f>
        <v>1398375</v>
      </c>
      <c r="C180">
        <f>Data2!AA182</f>
        <v>184098.66666666666</v>
      </c>
      <c r="D180">
        <f t="shared" si="9"/>
        <v>185497041.66666666</v>
      </c>
      <c r="I180">
        <f>Data1!O182</f>
        <v>39.1581853941242</v>
      </c>
      <c r="J180">
        <f>Data1!N182</f>
        <v>129482.676984438</v>
      </c>
      <c r="K180">
        <f t="shared" si="11"/>
        <v>65913986718.893585</v>
      </c>
      <c r="M180">
        <f t="shared" si="12"/>
        <v>65913986718.893585</v>
      </c>
      <c r="O180">
        <f t="shared" si="10"/>
        <v>1421.348526675467</v>
      </c>
    </row>
    <row r="181" spans="1:15" ht="12.75">
      <c r="A181" t="s">
        <v>217</v>
      </c>
      <c r="B181">
        <f>Data3!I183</f>
        <v>1405004.5</v>
      </c>
      <c r="C181">
        <f>Data2!AA183</f>
        <v>184708.16666666666</v>
      </c>
      <c r="D181">
        <f t="shared" si="9"/>
        <v>186113171.16666666</v>
      </c>
      <c r="I181">
        <f>Data1!O183</f>
        <v>39.21991098768</v>
      </c>
      <c r="J181">
        <f>Data1!N183</f>
        <v>128961.155087675</v>
      </c>
      <c r="K181">
        <f t="shared" si="11"/>
        <v>65751985304.29112</v>
      </c>
      <c r="M181">
        <f t="shared" si="12"/>
        <v>65751985304.29112</v>
      </c>
      <c r="O181">
        <f t="shared" si="10"/>
        <v>1413.161355364998</v>
      </c>
    </row>
    <row r="182" spans="1:15" ht="12.75">
      <c r="A182" t="s">
        <v>218</v>
      </c>
      <c r="B182">
        <f>Data3!I184</f>
        <v>1411634</v>
      </c>
      <c r="C182">
        <f>Data2!AA184</f>
        <v>185329</v>
      </c>
      <c r="D182">
        <f t="shared" si="9"/>
        <v>186740634</v>
      </c>
      <c r="I182">
        <f>Data1!O184</f>
        <v>39.5035593087452</v>
      </c>
      <c r="J182">
        <f>Data1!N184</f>
        <v>129732.52080951</v>
      </c>
      <c r="K182">
        <f t="shared" si="11"/>
        <v>66623652290.92949</v>
      </c>
      <c r="M182">
        <f t="shared" si="12"/>
        <v>66623652290.92949</v>
      </c>
      <c r="O182">
        <f t="shared" si="10"/>
        <v>1427.0842047356332</v>
      </c>
    </row>
    <row r="183" spans="1:15" ht="12.75">
      <c r="A183" t="s">
        <v>219</v>
      </c>
      <c r="B183">
        <f>Data3!I185</f>
        <v>1417319.75</v>
      </c>
      <c r="C183">
        <f>Data2!AA185</f>
        <v>185983.33333333334</v>
      </c>
      <c r="D183">
        <f t="shared" si="9"/>
        <v>187400653.08333334</v>
      </c>
      <c r="I183">
        <f>Data1!O185</f>
        <v>38.9052394925181</v>
      </c>
      <c r="J183">
        <f>Data1!N185</f>
        <v>131623.066881467</v>
      </c>
      <c r="K183">
        <f t="shared" si="11"/>
        <v>66570750216.92162</v>
      </c>
      <c r="M183">
        <f t="shared" si="12"/>
        <v>66570750216.92162</v>
      </c>
      <c r="O183">
        <f t="shared" si="10"/>
        <v>1420.9288841126704</v>
      </c>
    </row>
    <row r="184" spans="1:15" ht="12.75">
      <c r="A184" s="8" t="s">
        <v>220</v>
      </c>
      <c r="B184" s="8">
        <f>Data3!I186</f>
        <v>1423005.5</v>
      </c>
      <c r="C184" s="8">
        <f>Data2!AA186</f>
        <v>186586.33333333334</v>
      </c>
      <c r="D184" s="8">
        <f t="shared" si="9"/>
        <v>188009338.83333334</v>
      </c>
      <c r="E184" s="4"/>
      <c r="F184" s="4"/>
      <c r="G184" s="4"/>
      <c r="H184" s="4"/>
      <c r="I184">
        <f>Data1!O186</f>
        <v>39.0630647404683</v>
      </c>
      <c r="J184">
        <f>Data1!N186</f>
        <v>132821.408136505</v>
      </c>
      <c r="K184" s="8">
        <f t="shared" si="11"/>
        <v>67449346444.433945</v>
      </c>
      <c r="L184" s="4"/>
      <c r="M184" s="8">
        <f t="shared" si="12"/>
        <v>67449346444.433945</v>
      </c>
      <c r="N184" s="4"/>
      <c r="O184" s="8">
        <f t="shared" si="10"/>
        <v>1435.0211933722396</v>
      </c>
    </row>
    <row r="185" spans="1:15" ht="12.75">
      <c r="A185" s="8" t="s">
        <v>265</v>
      </c>
      <c r="B185" s="8">
        <f>Data3!I187</f>
        <v>1428691.25</v>
      </c>
      <c r="C185" s="8">
        <f>Data2!AA187</f>
        <v>187223.66666666666</v>
      </c>
      <c r="D185" s="8">
        <f t="shared" si="9"/>
        <v>188652357.91666666</v>
      </c>
      <c r="E185" s="4"/>
      <c r="F185" s="4"/>
      <c r="G185" s="4"/>
      <c r="H185" s="4"/>
      <c r="I185">
        <f>Data1!O187</f>
        <v>38.9895724656006</v>
      </c>
      <c r="J185">
        <f>Data1!N187</f>
        <v>133511.088255741</v>
      </c>
      <c r="K185" s="8">
        <f aca="true" t="shared" si="13" ref="K185:K190">I185*13*J185*1000</f>
        <v>67672023256.60934</v>
      </c>
      <c r="L185" s="4"/>
      <c r="M185" s="8">
        <f aca="true" t="shared" si="14" ref="M185:M190">K185</f>
        <v>67672023256.60934</v>
      </c>
      <c r="N185" s="4"/>
      <c r="O185" s="8">
        <f aca="true" t="shared" si="15" ref="O185:O190">M185/D185*4</f>
        <v>1434.8513637237882</v>
      </c>
    </row>
    <row r="186" spans="1:15" ht="12.75">
      <c r="A186" s="8" t="s">
        <v>260</v>
      </c>
      <c r="B186" s="8">
        <f>Data3!I188</f>
        <v>1434377</v>
      </c>
      <c r="C186" s="8">
        <f>Data2!AA188</f>
        <v>187843.66666666666</v>
      </c>
      <c r="D186" s="8">
        <f t="shared" si="9"/>
        <v>189278043.66666666</v>
      </c>
      <c r="E186" s="4"/>
      <c r="F186" s="4"/>
      <c r="G186" s="4"/>
      <c r="H186" s="4"/>
      <c r="I186">
        <f>Data1!O188</f>
        <v>38.9970944769112</v>
      </c>
      <c r="J186">
        <f>Data1!N188</f>
        <v>133873.819412165</v>
      </c>
      <c r="K186" s="8">
        <f t="shared" si="13"/>
        <v>67868969786.81491</v>
      </c>
      <c r="L186" s="4"/>
      <c r="M186" s="8">
        <f t="shared" si="14"/>
        <v>67868969786.81491</v>
      </c>
      <c r="N186" s="4"/>
      <c r="O186" s="8">
        <f t="shared" si="15"/>
        <v>1434.2703141276638</v>
      </c>
    </row>
    <row r="187" spans="1:15" ht="12.75">
      <c r="A187" s="8" t="s">
        <v>266</v>
      </c>
      <c r="B187" s="8">
        <f>Data3!I189</f>
        <v>1432491.75</v>
      </c>
      <c r="C187" s="8">
        <f>Data2!AA189</f>
        <v>187891</v>
      </c>
      <c r="D187" s="8">
        <f>B187+C187*1000</f>
        <v>189323491.75</v>
      </c>
      <c r="I187">
        <f>Data1!O189</f>
        <v>39.1441152747796</v>
      </c>
      <c r="J187">
        <f>Data1!N189</f>
        <v>132873.903056821</v>
      </c>
      <c r="K187" s="8">
        <f t="shared" si="13"/>
        <v>67616007917.459175</v>
      </c>
      <c r="L187" s="4"/>
      <c r="M187" s="8">
        <f t="shared" si="14"/>
        <v>67616007917.459175</v>
      </c>
      <c r="N187" s="4"/>
      <c r="O187" s="8">
        <f t="shared" si="15"/>
        <v>1428.581467465126</v>
      </c>
    </row>
    <row r="188" spans="1:15" ht="12.75">
      <c r="A188" s="8" t="s">
        <v>267</v>
      </c>
      <c r="B188" s="8">
        <f>Data3!I190</f>
        <v>1430606.5</v>
      </c>
      <c r="C188" s="8">
        <f>Data2!AA190</f>
        <v>188434.33333333334</v>
      </c>
      <c r="D188" s="8">
        <f>B188+C188*1000</f>
        <v>189864939.83333334</v>
      </c>
      <c r="I188">
        <f>Data1!O190</f>
        <v>39.0642983580124</v>
      </c>
      <c r="J188">
        <f>Data1!N190</f>
        <v>133522.574823022</v>
      </c>
      <c r="K188" s="8">
        <f t="shared" si="13"/>
        <v>67807554105.41536</v>
      </c>
      <c r="M188" s="8">
        <f t="shared" si="14"/>
        <v>67807554105.41536</v>
      </c>
      <c r="O188" s="8">
        <f t="shared" si="15"/>
        <v>1428.5429245639132</v>
      </c>
    </row>
    <row r="189" spans="1:15" ht="12.75">
      <c r="A189" s="8" t="s">
        <v>268</v>
      </c>
      <c r="B189" s="8">
        <f>Data3!I191</f>
        <v>1428721.25</v>
      </c>
      <c r="C189" s="8">
        <f>Data2!AA191</f>
        <v>189023.66666666666</v>
      </c>
      <c r="D189" s="8">
        <f>B189+C189*1000</f>
        <v>190452387.91666666</v>
      </c>
      <c r="I189">
        <f>Data1!O191</f>
        <v>39.0501594872835</v>
      </c>
      <c r="J189">
        <f>Data1!N191</f>
        <v>135138.812835401</v>
      </c>
      <c r="K189" s="8">
        <f t="shared" si="13"/>
        <v>68603498523.87933</v>
      </c>
      <c r="M189" s="8">
        <f t="shared" si="14"/>
        <v>68603498523.87933</v>
      </c>
      <c r="O189" s="8">
        <f t="shared" si="15"/>
        <v>1440.8535230106354</v>
      </c>
    </row>
    <row r="190" spans="1:15" ht="12.75">
      <c r="A190" s="8" t="s">
        <v>269</v>
      </c>
      <c r="B190" s="8">
        <f>Data3!I192</f>
        <v>1426836</v>
      </c>
      <c r="C190" s="8">
        <f>Data2!AA192</f>
        <v>189622</v>
      </c>
      <c r="D190" s="8">
        <f>B190+C190*1000</f>
        <v>191048836</v>
      </c>
      <c r="I190">
        <f>Data1!O192</f>
        <v>39.2915322068976</v>
      </c>
      <c r="J190">
        <f>Data1!N192</f>
        <v>135243.423573845</v>
      </c>
      <c r="K190" s="8">
        <f t="shared" si="13"/>
        <v>69080977330.59673</v>
      </c>
      <c r="M190" s="8">
        <f t="shared" si="14"/>
        <v>69080977330.59673</v>
      </c>
      <c r="O190" s="8">
        <f t="shared" si="15"/>
        <v>1446.3522265186002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4"/>
  <sheetViews>
    <sheetView workbookViewId="0" topLeftCell="A1">
      <pane xSplit="2" ySplit="12" topLeftCell="I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P12" sqref="P12:P13"/>
    </sheetView>
  </sheetViews>
  <sheetFormatPr defaultColWidth="9.140625" defaultRowHeight="12.75"/>
  <cols>
    <col min="3" max="4" width="9.140625" style="3" customWidth="1"/>
    <col min="7" max="8" width="9.140625" style="3" customWidth="1"/>
    <col min="10" max="12" width="9.140625" style="0" hidden="1" customWidth="1"/>
    <col min="14" max="14" width="12.00390625" style="0" bestFit="1" customWidth="1"/>
    <col min="15" max="15" width="12.7109375" style="0" bestFit="1" customWidth="1"/>
    <col min="18" max="18" width="11.140625" style="0" customWidth="1"/>
    <col min="19" max="19" width="11.28125" style="0" customWidth="1"/>
    <col min="20" max="20" width="8.7109375" style="0" customWidth="1"/>
  </cols>
  <sheetData>
    <row r="1" ht="12.75">
      <c r="A1" t="s">
        <v>233</v>
      </c>
    </row>
    <row r="2" ht="12.75">
      <c r="A2" t="s">
        <v>234</v>
      </c>
    </row>
    <row r="3" ht="12.75">
      <c r="A3" t="s">
        <v>235</v>
      </c>
    </row>
    <row r="4" ht="12.75">
      <c r="A4" t="s">
        <v>278</v>
      </c>
    </row>
    <row r="5" spans="14:22" ht="12.75">
      <c r="N5" s="8" t="s">
        <v>275</v>
      </c>
      <c r="O5" s="8"/>
      <c r="R5" s="8" t="s">
        <v>274</v>
      </c>
      <c r="S5" s="8"/>
      <c r="U5" s="8" t="s">
        <v>276</v>
      </c>
      <c r="V5" s="8"/>
    </row>
    <row r="6" spans="1:22" ht="12.75">
      <c r="A6" t="s">
        <v>236</v>
      </c>
      <c r="N6" s="2" t="s">
        <v>230</v>
      </c>
      <c r="O6" s="2" t="s">
        <v>232</v>
      </c>
      <c r="R6" s="2" t="s">
        <v>230</v>
      </c>
      <c r="S6" s="2" t="s">
        <v>232</v>
      </c>
      <c r="U6" s="2" t="s">
        <v>230</v>
      </c>
      <c r="V6" s="9" t="s">
        <v>232</v>
      </c>
    </row>
    <row r="7" spans="14:22" ht="12.75">
      <c r="N7" t="s">
        <v>231</v>
      </c>
      <c r="O7" t="s">
        <v>231</v>
      </c>
      <c r="R7" t="s">
        <v>231</v>
      </c>
      <c r="S7" t="s">
        <v>231</v>
      </c>
      <c r="U7" t="s">
        <v>231</v>
      </c>
      <c r="V7" t="s">
        <v>231</v>
      </c>
    </row>
    <row r="8" spans="1:4" ht="12.75">
      <c r="A8" t="s">
        <v>227</v>
      </c>
      <c r="B8" t="s">
        <v>237</v>
      </c>
      <c r="C8" s="3" t="s">
        <v>238</v>
      </c>
      <c r="D8" s="3" t="s">
        <v>239</v>
      </c>
    </row>
    <row r="9" spans="3:22" ht="12.75">
      <c r="C9" s="3" t="s">
        <v>240</v>
      </c>
      <c r="D9" s="3" t="s">
        <v>240</v>
      </c>
      <c r="M9" t="s">
        <v>43</v>
      </c>
      <c r="N9">
        <v>62449.6290318443</v>
      </c>
      <c r="O9">
        <v>40.8842764143173</v>
      </c>
      <c r="Q9" t="s">
        <v>43</v>
      </c>
      <c r="R9">
        <v>61173.5</v>
      </c>
      <c r="S9">
        <v>40.15</v>
      </c>
      <c r="U9">
        <f>N9</f>
        <v>62449.6290318443</v>
      </c>
      <c r="V9">
        <f>S9</f>
        <v>40.15</v>
      </c>
    </row>
    <row r="10" spans="3:22" ht="12.75">
      <c r="C10" s="3" t="s">
        <v>241</v>
      </c>
      <c r="G10" s="3" t="s">
        <v>242</v>
      </c>
      <c r="H10" s="3" t="s">
        <v>243</v>
      </c>
      <c r="I10" s="4" t="s">
        <v>244</v>
      </c>
      <c r="M10" t="s">
        <v>44</v>
      </c>
      <c r="N10">
        <v>62800.9928284408</v>
      </c>
      <c r="O10">
        <v>40.9921498167122</v>
      </c>
      <c r="Q10" t="s">
        <v>44</v>
      </c>
      <c r="R10">
        <v>63957.5</v>
      </c>
      <c r="S10">
        <v>41.25</v>
      </c>
      <c r="U10">
        <f>N10</f>
        <v>62800.9928284408</v>
      </c>
      <c r="V10">
        <f>S10</f>
        <v>41.25</v>
      </c>
    </row>
    <row r="11" spans="8:22" ht="12.75">
      <c r="H11" s="3" t="s">
        <v>241</v>
      </c>
      <c r="M11" t="s">
        <v>45</v>
      </c>
      <c r="N11">
        <v>62626.6646057653</v>
      </c>
      <c r="O11">
        <v>40.9754981113558</v>
      </c>
      <c r="Q11" t="s">
        <v>45</v>
      </c>
      <c r="R11">
        <v>61641</v>
      </c>
      <c r="S11">
        <v>41.75</v>
      </c>
      <c r="U11">
        <f>N11</f>
        <v>62626.6646057653</v>
      </c>
      <c r="V11">
        <f>S11</f>
        <v>41.75</v>
      </c>
    </row>
    <row r="12" spans="13:22" ht="12.75">
      <c r="M12" t="s">
        <v>46</v>
      </c>
      <c r="N12">
        <v>62908.5571395963</v>
      </c>
      <c r="O12">
        <v>40.6486584581015</v>
      </c>
      <c r="Q12" t="s">
        <v>46</v>
      </c>
      <c r="R12">
        <v>63997</v>
      </c>
      <c r="S12">
        <v>40.35</v>
      </c>
      <c r="U12">
        <f aca="true" t="shared" si="0" ref="U12:U43">AVERAGE(R9:R12)</f>
        <v>62692.25</v>
      </c>
      <c r="V12">
        <f aca="true" t="shared" si="1" ref="V12:V43">AVERAGE(S9:S12)</f>
        <v>40.875</v>
      </c>
    </row>
    <row r="13" spans="1:22" ht="12.75">
      <c r="A13">
        <v>1959</v>
      </c>
      <c r="B13">
        <v>1</v>
      </c>
      <c r="C13" s="3">
        <v>60620</v>
      </c>
      <c r="D13" s="3">
        <v>40.1</v>
      </c>
      <c r="F13" t="s">
        <v>43</v>
      </c>
      <c r="G13" s="3">
        <f>IF(MIN(D13:D15)/AVERAGE(D13:D15)&lt;0.9,AVERAGE(D13:D15),(3*AVERAGE(D13:D15)-MIN(D13:D15))/2)</f>
        <v>40.15000000000001</v>
      </c>
      <c r="H13" s="3">
        <f>IF(MIN(C13:C15)/AVERAGE(C13:C15)&lt;0.9,AVERAGE(C13:C15),(3*AVERAGE(C13:C15)-MIN(C13:C15))/2)</f>
        <v>61173.5</v>
      </c>
      <c r="I13">
        <f>G13*H13*52/4</f>
        <v>31929508.32500001</v>
      </c>
      <c r="M13" t="s">
        <v>47</v>
      </c>
      <c r="N13">
        <v>62956.1958108635</v>
      </c>
      <c r="O13">
        <v>40.6238900940361</v>
      </c>
      <c r="Q13" t="s">
        <v>47</v>
      </c>
      <c r="R13">
        <v>61731.5</v>
      </c>
      <c r="S13">
        <v>39.9</v>
      </c>
      <c r="U13">
        <f t="shared" si="0"/>
        <v>62831.75</v>
      </c>
      <c r="V13">
        <f t="shared" si="1"/>
        <v>40.8125</v>
      </c>
    </row>
    <row r="14" spans="1:22" ht="12.75">
      <c r="A14">
        <v>1959</v>
      </c>
      <c r="B14">
        <v>2</v>
      </c>
      <c r="C14" s="3">
        <v>60510</v>
      </c>
      <c r="D14" s="3">
        <v>39.7</v>
      </c>
      <c r="M14" t="s">
        <v>48</v>
      </c>
      <c r="N14">
        <v>63848.9989511515</v>
      </c>
      <c r="O14">
        <v>40.7844231740643</v>
      </c>
      <c r="Q14" t="s">
        <v>48</v>
      </c>
      <c r="R14">
        <v>64964</v>
      </c>
      <c r="S14">
        <v>41.05</v>
      </c>
      <c r="U14">
        <f t="shared" si="0"/>
        <v>63083.375</v>
      </c>
      <c r="V14">
        <f t="shared" si="1"/>
        <v>40.7625</v>
      </c>
    </row>
    <row r="15" spans="1:22" ht="12.75">
      <c r="A15">
        <v>1959</v>
      </c>
      <c r="B15">
        <v>3</v>
      </c>
      <c r="C15" s="3">
        <v>61727</v>
      </c>
      <c r="D15" s="3">
        <v>40.2</v>
      </c>
      <c r="M15" t="s">
        <v>49</v>
      </c>
      <c r="N15">
        <v>64240.823783795</v>
      </c>
      <c r="O15">
        <v>40.9457107934291</v>
      </c>
      <c r="Q15" t="s">
        <v>49</v>
      </c>
      <c r="R15">
        <v>63267.5</v>
      </c>
      <c r="S15">
        <v>41.7</v>
      </c>
      <c r="U15">
        <f t="shared" si="0"/>
        <v>63490</v>
      </c>
      <c r="V15">
        <f t="shared" si="1"/>
        <v>40.75</v>
      </c>
    </row>
    <row r="16" spans="1:22" ht="12.75">
      <c r="A16">
        <v>1959</v>
      </c>
      <c r="B16">
        <v>4</v>
      </c>
      <c r="C16" s="3">
        <v>62994</v>
      </c>
      <c r="D16" s="3">
        <v>40.7</v>
      </c>
      <c r="F16" t="s">
        <v>44</v>
      </c>
      <c r="G16" s="3">
        <f>IF(MIN(D16:D18)/AVERAGE(D16:D18)&lt;0.9,AVERAGE(D16:D18),(3*AVERAGE(D16:D18)-MIN(D16:D18))/2)</f>
        <v>41.25000000000001</v>
      </c>
      <c r="H16" s="3">
        <f>IF(MIN(C16:C18)/AVERAGE(C16:C18)&lt;0.9,AVERAGE(C16:C18),(3*AVERAGE(C16:C18)-MIN(C16:C18))/2)</f>
        <v>63957.5</v>
      </c>
      <c r="I16">
        <f>G16*H16*52/4</f>
        <v>34297209.37500001</v>
      </c>
      <c r="M16" t="s">
        <v>50</v>
      </c>
      <c r="N16">
        <v>64277.7928280453</v>
      </c>
      <c r="O16">
        <v>40.7447858292216</v>
      </c>
      <c r="Q16" t="s">
        <v>50</v>
      </c>
      <c r="R16">
        <v>65347</v>
      </c>
      <c r="S16">
        <v>40.45</v>
      </c>
      <c r="U16">
        <f t="shared" si="0"/>
        <v>63827.5</v>
      </c>
      <c r="V16">
        <f t="shared" si="1"/>
        <v>40.775</v>
      </c>
    </row>
    <row r="17" spans="1:22" ht="12.75">
      <c r="A17">
        <v>1959</v>
      </c>
      <c r="B17">
        <v>5</v>
      </c>
      <c r="C17" s="3">
        <v>64008</v>
      </c>
      <c r="D17" s="3">
        <v>41.1</v>
      </c>
      <c r="M17" t="s">
        <v>51</v>
      </c>
      <c r="N17">
        <v>64142.1705074732</v>
      </c>
      <c r="O17">
        <v>40.7160909302678</v>
      </c>
      <c r="Q17" t="s">
        <v>51</v>
      </c>
      <c r="R17">
        <v>62977.5</v>
      </c>
      <c r="S17">
        <v>40</v>
      </c>
      <c r="U17">
        <f t="shared" si="0"/>
        <v>64139</v>
      </c>
      <c r="V17">
        <f t="shared" si="1"/>
        <v>40.8</v>
      </c>
    </row>
    <row r="18" spans="1:22" ht="12.75">
      <c r="A18">
        <v>1959</v>
      </c>
      <c r="B18">
        <v>6</v>
      </c>
      <c r="C18" s="3">
        <v>63907</v>
      </c>
      <c r="D18" s="3">
        <v>41.4</v>
      </c>
      <c r="M18" t="s">
        <v>52</v>
      </c>
      <c r="N18">
        <v>63766.5030340462</v>
      </c>
      <c r="O18">
        <v>40.3758988259235</v>
      </c>
      <c r="Q18" t="s">
        <v>52</v>
      </c>
      <c r="R18">
        <v>64809.5</v>
      </c>
      <c r="S18">
        <v>40.65</v>
      </c>
      <c r="U18">
        <f t="shared" si="0"/>
        <v>64100.375</v>
      </c>
      <c r="V18">
        <f t="shared" si="1"/>
        <v>40.7</v>
      </c>
    </row>
    <row r="19" spans="1:22" ht="12.75">
      <c r="A19">
        <v>1959</v>
      </c>
      <c r="B19">
        <v>7</v>
      </c>
      <c r="C19" s="3">
        <v>60510</v>
      </c>
      <c r="D19" s="3">
        <v>41.7</v>
      </c>
      <c r="F19" t="s">
        <v>45</v>
      </c>
      <c r="G19" s="3">
        <f>IF(MIN(D19:D21)/AVERAGE(D19:D21)&lt;0.9,AVERAGE(D19:D21),(3*AVERAGE(D19:D21)-MIN(D19:D21))/2)</f>
        <v>41.75000000000001</v>
      </c>
      <c r="H19" s="3">
        <f>IF(MIN(C19:C21)/AVERAGE(C19:C21)&lt;0.9,AVERAGE(C19:C21),(3*AVERAGE(C19:C21)-MIN(C19:C21))/2)</f>
        <v>61641</v>
      </c>
      <c r="I19">
        <f>G19*H19*52/4</f>
        <v>33455652.750000007</v>
      </c>
      <c r="M19" t="s">
        <v>53</v>
      </c>
      <c r="N19">
        <v>63957.4012415155</v>
      </c>
      <c r="O19">
        <v>40.4839715171303</v>
      </c>
      <c r="Q19" t="s">
        <v>53</v>
      </c>
      <c r="R19">
        <v>63022.5</v>
      </c>
      <c r="S19">
        <v>41.2</v>
      </c>
      <c r="U19">
        <f t="shared" si="0"/>
        <v>64039.125</v>
      </c>
      <c r="V19">
        <f t="shared" si="1"/>
        <v>40.575</v>
      </c>
    </row>
    <row r="20" spans="1:22" ht="12.75">
      <c r="A20">
        <v>1959</v>
      </c>
      <c r="B20">
        <v>8</v>
      </c>
      <c r="C20" s="3">
        <v>60430</v>
      </c>
      <c r="D20" s="3">
        <v>41.8</v>
      </c>
      <c r="M20" t="s">
        <v>54</v>
      </c>
      <c r="N20">
        <v>64308.8827660813</v>
      </c>
      <c r="O20">
        <v>40.8446753573134</v>
      </c>
      <c r="Q20" t="s">
        <v>54</v>
      </c>
      <c r="R20">
        <v>65314.5</v>
      </c>
      <c r="S20">
        <v>40.55</v>
      </c>
      <c r="U20">
        <f t="shared" si="0"/>
        <v>64031</v>
      </c>
      <c r="V20">
        <f t="shared" si="1"/>
        <v>40.6</v>
      </c>
    </row>
    <row r="21" spans="1:22" ht="12.75">
      <c r="A21">
        <v>1959</v>
      </c>
      <c r="B21">
        <v>9</v>
      </c>
      <c r="C21" s="3">
        <v>62772</v>
      </c>
      <c r="D21" s="3">
        <v>38.3</v>
      </c>
      <c r="M21" t="s">
        <v>55</v>
      </c>
      <c r="N21">
        <v>64787.8619311413</v>
      </c>
      <c r="O21">
        <v>40.7397113262922</v>
      </c>
      <c r="Q21" t="s">
        <v>55</v>
      </c>
      <c r="R21">
        <v>63702</v>
      </c>
      <c r="S21">
        <v>40.05</v>
      </c>
      <c r="U21">
        <f t="shared" si="0"/>
        <v>64212.125</v>
      </c>
      <c r="V21">
        <f t="shared" si="1"/>
        <v>40.6125</v>
      </c>
    </row>
    <row r="22" spans="1:22" ht="12.75">
      <c r="A22">
        <v>1959</v>
      </c>
      <c r="B22">
        <v>10</v>
      </c>
      <c r="C22" s="3">
        <v>64188</v>
      </c>
      <c r="D22" s="3">
        <v>40.4</v>
      </c>
      <c r="F22" t="s">
        <v>46</v>
      </c>
      <c r="G22" s="3">
        <f>IF(MIN(D22:D24)/AVERAGE(D22:D24)&lt;0.9,AVERAGE(D22:D24),(3*AVERAGE(D22:D24)-MIN(D22:D24))/2)</f>
        <v>40.349999999999994</v>
      </c>
      <c r="H22" s="3">
        <f>IF(MIN(C22:C24)/AVERAGE(C22:C24)&lt;0.9,AVERAGE(C22:C24),(3*AVERAGE(C22:C24)-MIN(C22:C24))/2)</f>
        <v>63997</v>
      </c>
      <c r="I22">
        <f>G22*H22*52/4</f>
        <v>33569626.349999994</v>
      </c>
      <c r="M22" t="s">
        <v>56</v>
      </c>
      <c r="N22">
        <v>64890.6444133919</v>
      </c>
      <c r="O22">
        <v>40.8691232651416</v>
      </c>
      <c r="Q22" t="s">
        <v>56</v>
      </c>
      <c r="R22">
        <v>65920</v>
      </c>
      <c r="S22">
        <v>41.15</v>
      </c>
      <c r="U22">
        <f t="shared" si="0"/>
        <v>64489.75</v>
      </c>
      <c r="V22">
        <f t="shared" si="1"/>
        <v>40.7375</v>
      </c>
    </row>
    <row r="23" spans="1:22" ht="12.75">
      <c r="A23">
        <v>1959</v>
      </c>
      <c r="B23">
        <v>11</v>
      </c>
      <c r="C23" s="3">
        <v>63576</v>
      </c>
      <c r="D23" s="3">
        <v>39.9</v>
      </c>
      <c r="M23" t="s">
        <v>57</v>
      </c>
      <c r="N23">
        <v>65356.1440465906</v>
      </c>
      <c r="O23">
        <v>40.6670668648842</v>
      </c>
      <c r="Q23" t="s">
        <v>57</v>
      </c>
      <c r="R23">
        <v>64405</v>
      </c>
      <c r="S23">
        <v>41.35</v>
      </c>
      <c r="U23">
        <f t="shared" si="0"/>
        <v>64835.375</v>
      </c>
      <c r="V23">
        <f t="shared" si="1"/>
        <v>40.775</v>
      </c>
    </row>
    <row r="24" spans="1:22" ht="12.75">
      <c r="A24">
        <v>1959</v>
      </c>
      <c r="B24">
        <v>12</v>
      </c>
      <c r="C24" s="3">
        <v>63806</v>
      </c>
      <c r="D24" s="3">
        <v>40.3</v>
      </c>
      <c r="M24" t="s">
        <v>58</v>
      </c>
      <c r="N24">
        <v>65265.4739765985</v>
      </c>
      <c r="O24">
        <v>40.5809515508713</v>
      </c>
      <c r="Q24" t="s">
        <v>58</v>
      </c>
      <c r="R24">
        <v>66217</v>
      </c>
      <c r="S24">
        <v>40.3</v>
      </c>
      <c r="U24">
        <f t="shared" si="0"/>
        <v>65061</v>
      </c>
      <c r="V24">
        <f t="shared" si="1"/>
        <v>40.71249999999999</v>
      </c>
    </row>
    <row r="25" spans="1:22" ht="12.75">
      <c r="A25">
        <v>1960</v>
      </c>
      <c r="B25">
        <v>1</v>
      </c>
      <c r="C25" s="3">
        <v>61675</v>
      </c>
      <c r="D25" s="3">
        <v>40</v>
      </c>
      <c r="F25" t="s">
        <v>47</v>
      </c>
      <c r="G25" s="3">
        <f>IF(MIN(D25:D27)/AVERAGE(D25:D27)&lt;0.9,AVERAGE(D25:D27),(3*AVERAGE(D25:D27)-MIN(D25:D27))/2)</f>
        <v>39.89999999999999</v>
      </c>
      <c r="H25" s="3">
        <f>IF(MIN(C25:C27)/AVERAGE(C25:C27)&lt;0.9,AVERAGE(C25:C27),(3*AVERAGE(C25:C27)-MIN(C25:C27))/2)</f>
        <v>61731.5</v>
      </c>
      <c r="I25">
        <f>G25*H25*52/4</f>
        <v>32020129.049999997</v>
      </c>
      <c r="M25" t="s">
        <v>59</v>
      </c>
      <c r="N25">
        <v>65079.5743336354</v>
      </c>
      <c r="O25">
        <v>40.7211833147468</v>
      </c>
      <c r="Q25" t="s">
        <v>59</v>
      </c>
      <c r="R25">
        <v>64065</v>
      </c>
      <c r="S25">
        <v>40.05</v>
      </c>
      <c r="U25">
        <f t="shared" si="0"/>
        <v>65151.75</v>
      </c>
      <c r="V25">
        <f t="shared" si="1"/>
        <v>40.7125</v>
      </c>
    </row>
    <row r="26" spans="1:22" ht="12.75">
      <c r="A26">
        <v>1960</v>
      </c>
      <c r="B26">
        <v>2</v>
      </c>
      <c r="C26" s="3">
        <v>61788</v>
      </c>
      <c r="D26" s="3">
        <v>39.6</v>
      </c>
      <c r="M26" t="s">
        <v>60</v>
      </c>
      <c r="N26">
        <v>65496.3826451986</v>
      </c>
      <c r="O26">
        <v>40.6703749446295</v>
      </c>
      <c r="Q26" t="s">
        <v>60</v>
      </c>
      <c r="R26">
        <v>66562</v>
      </c>
      <c r="S26">
        <v>40.95</v>
      </c>
      <c r="U26">
        <f t="shared" si="0"/>
        <v>65312.25</v>
      </c>
      <c r="V26">
        <f t="shared" si="1"/>
        <v>40.6625</v>
      </c>
    </row>
    <row r="27" spans="1:22" ht="12.75">
      <c r="A27">
        <v>1960</v>
      </c>
      <c r="B27">
        <v>3</v>
      </c>
      <c r="C27" s="3">
        <v>61476</v>
      </c>
      <c r="D27" s="3">
        <v>39.8</v>
      </c>
      <c r="M27" t="s">
        <v>61</v>
      </c>
      <c r="N27">
        <v>65854.2299033528</v>
      </c>
      <c r="O27">
        <v>40.5382132842108</v>
      </c>
      <c r="Q27" t="s">
        <v>61</v>
      </c>
      <c r="R27">
        <v>64833.5</v>
      </c>
      <c r="S27">
        <v>41.2</v>
      </c>
      <c r="U27">
        <f t="shared" si="0"/>
        <v>65419.375</v>
      </c>
      <c r="V27">
        <f t="shared" si="1"/>
        <v>40.625</v>
      </c>
    </row>
    <row r="28" spans="1:22" ht="12.75">
      <c r="A28">
        <v>1960</v>
      </c>
      <c r="B28">
        <v>4</v>
      </c>
      <c r="C28" s="3">
        <v>63916</v>
      </c>
      <c r="D28" s="3">
        <v>40.1</v>
      </c>
      <c r="F28" t="s">
        <v>48</v>
      </c>
      <c r="G28" s="3">
        <f>IF(MIN(D28:D30)/AVERAGE(D28:D30)&lt;0.9,AVERAGE(D28:D30),(3*AVERAGE(D28:D30)-MIN(D28:D30))/2)</f>
        <v>41.05</v>
      </c>
      <c r="H28" s="3">
        <f>IF(MIN(C28:C30)/AVERAGE(C28:C30)&lt;0.9,AVERAGE(C28:C30),(3*AVERAGE(C28:C30)-MIN(C28:C30))/2)</f>
        <v>64964</v>
      </c>
      <c r="I28">
        <f>G28*H28*52/4</f>
        <v>34668038.599999994</v>
      </c>
      <c r="M28" t="s">
        <v>62</v>
      </c>
      <c r="N28">
        <v>66387.6117641939</v>
      </c>
      <c r="O28">
        <v>40.7356347818678</v>
      </c>
      <c r="Q28" t="s">
        <v>62</v>
      </c>
      <c r="R28">
        <v>67312.5</v>
      </c>
      <c r="S28">
        <v>40.45</v>
      </c>
      <c r="U28">
        <f t="shared" si="0"/>
        <v>65693.25</v>
      </c>
      <c r="V28">
        <f t="shared" si="1"/>
        <v>40.6625</v>
      </c>
    </row>
    <row r="29" spans="1:22" ht="12.75">
      <c r="A29">
        <v>1960</v>
      </c>
      <c r="B29">
        <v>5</v>
      </c>
      <c r="C29" s="3">
        <v>65122</v>
      </c>
      <c r="D29" s="3">
        <v>40.8</v>
      </c>
      <c r="M29" t="s">
        <v>63</v>
      </c>
      <c r="N29">
        <v>66910.3850687226</v>
      </c>
      <c r="O29">
        <v>40.390202506644</v>
      </c>
      <c r="Q29" t="s">
        <v>63</v>
      </c>
      <c r="R29">
        <v>65972</v>
      </c>
      <c r="S29">
        <v>39.75</v>
      </c>
      <c r="U29">
        <f t="shared" si="0"/>
        <v>66170</v>
      </c>
      <c r="V29">
        <f t="shared" si="1"/>
        <v>40.587500000000006</v>
      </c>
    </row>
    <row r="30" spans="1:22" ht="12.75">
      <c r="A30">
        <v>1960</v>
      </c>
      <c r="B30">
        <v>6</v>
      </c>
      <c r="C30" s="3">
        <v>64806</v>
      </c>
      <c r="D30" s="3">
        <v>41.3</v>
      </c>
      <c r="M30" t="s">
        <v>64</v>
      </c>
      <c r="N30">
        <v>67192.3905219971</v>
      </c>
      <c r="O30">
        <v>40.5373872480258</v>
      </c>
      <c r="Q30" t="s">
        <v>64</v>
      </c>
      <c r="R30">
        <v>68267.5</v>
      </c>
      <c r="S30">
        <v>40.8</v>
      </c>
      <c r="U30">
        <f t="shared" si="0"/>
        <v>66596.375</v>
      </c>
      <c r="V30">
        <f t="shared" si="1"/>
        <v>40.55</v>
      </c>
    </row>
    <row r="31" spans="1:22" ht="12.75">
      <c r="A31">
        <v>1960</v>
      </c>
      <c r="B31">
        <v>7</v>
      </c>
      <c r="C31" s="3">
        <v>61398</v>
      </c>
      <c r="D31" s="3">
        <v>41.7</v>
      </c>
      <c r="F31" t="s">
        <v>49</v>
      </c>
      <c r="G31" s="3">
        <f>IF(MIN(D31:D33)/AVERAGE(D31:D33)&lt;0.9,AVERAGE(D31:D33),(3*AVERAGE(D31:D33)-MIN(D31:D33))/2)</f>
        <v>41.70000000000001</v>
      </c>
      <c r="H31" s="3">
        <f>IF(MIN(C31:C33)/AVERAGE(C31:C33)&lt;0.9,AVERAGE(C31:C33),(3*AVERAGE(C31:C33)-MIN(C31:C33))/2)</f>
        <v>63267.5</v>
      </c>
      <c r="I31">
        <f>G31*H31*52/4</f>
        <v>34297311.75000001</v>
      </c>
      <c r="M31" t="s">
        <v>65</v>
      </c>
      <c r="N31">
        <v>67105.4066794603</v>
      </c>
      <c r="O31">
        <v>40.5879798334911</v>
      </c>
      <c r="Q31" t="s">
        <v>65</v>
      </c>
      <c r="R31">
        <v>65996.5</v>
      </c>
      <c r="S31">
        <v>41.25</v>
      </c>
      <c r="U31">
        <f t="shared" si="0"/>
        <v>66887.125</v>
      </c>
      <c r="V31">
        <f t="shared" si="1"/>
        <v>40.5625</v>
      </c>
    </row>
    <row r="32" spans="1:22" ht="12.75">
      <c r="A32">
        <v>1960</v>
      </c>
      <c r="B32">
        <v>8</v>
      </c>
      <c r="C32" s="3">
        <v>61358</v>
      </c>
      <c r="D32" s="3">
        <v>41.7</v>
      </c>
      <c r="M32" t="s">
        <v>66</v>
      </c>
      <c r="N32">
        <v>67371.7718820272</v>
      </c>
      <c r="O32">
        <v>40.4796373701708</v>
      </c>
      <c r="Q32" t="s">
        <v>66</v>
      </c>
      <c r="R32">
        <v>68321</v>
      </c>
      <c r="S32">
        <v>40.2</v>
      </c>
      <c r="U32">
        <f t="shared" si="0"/>
        <v>67139.25</v>
      </c>
      <c r="V32">
        <f t="shared" si="1"/>
        <v>40.5</v>
      </c>
    </row>
    <row r="33" spans="1:22" ht="12.75">
      <c r="A33">
        <v>1960</v>
      </c>
      <c r="B33">
        <v>9</v>
      </c>
      <c r="C33" s="3">
        <v>65137</v>
      </c>
      <c r="D33" s="3">
        <v>41.3</v>
      </c>
      <c r="M33" t="s">
        <v>67</v>
      </c>
      <c r="N33">
        <v>68125.7082862579</v>
      </c>
      <c r="O33">
        <v>40.8410243266247</v>
      </c>
      <c r="Q33" t="s">
        <v>67</v>
      </c>
      <c r="R33">
        <v>67289</v>
      </c>
      <c r="S33">
        <v>40.2</v>
      </c>
      <c r="U33">
        <f t="shared" si="0"/>
        <v>67468.5</v>
      </c>
      <c r="V33">
        <f t="shared" si="1"/>
        <v>40.6125</v>
      </c>
    </row>
    <row r="34" spans="1:22" ht="12.75">
      <c r="A34">
        <v>1960</v>
      </c>
      <c r="B34">
        <v>10</v>
      </c>
      <c r="C34" s="3">
        <v>65425</v>
      </c>
      <c r="D34" s="3">
        <v>40.8</v>
      </c>
      <c r="F34" t="s">
        <v>50</v>
      </c>
      <c r="G34" s="3">
        <f>IF(MIN(D34:D36)/AVERAGE(D34:D36)&lt;0.9,AVERAGE(D34:D36),(3*AVERAGE(D34:D36)-MIN(D34:D36))/2)</f>
        <v>40.45</v>
      </c>
      <c r="H34" s="3">
        <f>IF(MIN(C34:C36)/AVERAGE(C34:C36)&lt;0.9,AVERAGE(C34:C36),(3*AVERAGE(C34:C36)-MIN(C34:C36))/2)</f>
        <v>65347</v>
      </c>
      <c r="I34">
        <f>G34*H34*52/4</f>
        <v>34362719.95</v>
      </c>
      <c r="M34" t="s">
        <v>68</v>
      </c>
      <c r="N34">
        <v>68921.0823846444</v>
      </c>
      <c r="O34">
        <v>40.7603674000307</v>
      </c>
      <c r="Q34" t="s">
        <v>68</v>
      </c>
      <c r="R34">
        <v>69923.5</v>
      </c>
      <c r="S34">
        <v>41</v>
      </c>
      <c r="U34">
        <f t="shared" si="0"/>
        <v>67882.5</v>
      </c>
      <c r="V34">
        <f t="shared" si="1"/>
        <v>40.6625</v>
      </c>
    </row>
    <row r="35" spans="1:22" ht="12.75">
      <c r="A35">
        <v>1960</v>
      </c>
      <c r="B35">
        <v>11</v>
      </c>
      <c r="C35" s="3">
        <v>65269</v>
      </c>
      <c r="D35" s="3">
        <v>39</v>
      </c>
      <c r="M35" t="s">
        <v>69</v>
      </c>
      <c r="N35">
        <v>69351.7632007056</v>
      </c>
      <c r="O35">
        <v>40.6601332827288</v>
      </c>
      <c r="Q35" t="s">
        <v>69</v>
      </c>
      <c r="R35">
        <v>68140</v>
      </c>
      <c r="S35">
        <v>41.35</v>
      </c>
      <c r="U35">
        <f t="shared" si="0"/>
        <v>68418.375</v>
      </c>
      <c r="V35">
        <f t="shared" si="1"/>
        <v>40.6875</v>
      </c>
    </row>
    <row r="36" spans="1:22" ht="12.75">
      <c r="A36">
        <v>1960</v>
      </c>
      <c r="B36">
        <v>12</v>
      </c>
      <c r="C36" s="3">
        <v>64020</v>
      </c>
      <c r="D36" s="3">
        <v>40.1</v>
      </c>
      <c r="M36" t="s">
        <v>70</v>
      </c>
      <c r="N36">
        <v>69644.487223555</v>
      </c>
      <c r="O36">
        <v>40.790773841254</v>
      </c>
      <c r="Q36" t="s">
        <v>70</v>
      </c>
      <c r="R36">
        <v>70689</v>
      </c>
      <c r="S36">
        <v>40.5</v>
      </c>
      <c r="U36">
        <f t="shared" si="0"/>
        <v>69010.375</v>
      </c>
      <c r="V36">
        <f t="shared" si="1"/>
        <v>40.7625</v>
      </c>
    </row>
    <row r="37" spans="1:22" ht="12.75">
      <c r="A37">
        <v>1961</v>
      </c>
      <c r="B37">
        <v>1</v>
      </c>
      <c r="C37" s="3">
        <v>62407</v>
      </c>
      <c r="D37" s="3">
        <v>40</v>
      </c>
      <c r="F37" t="s">
        <v>51</v>
      </c>
      <c r="G37" s="3">
        <f>IF(MIN(D37:D39)/AVERAGE(D37:D39)&lt;0.9,AVERAGE(D37:D39),(3*AVERAGE(D37:D39)-MIN(D37:D39))/2)</f>
        <v>40</v>
      </c>
      <c r="H37" s="3">
        <f>IF(MIN(C37:C39)/AVERAGE(C37:C39)&lt;0.9,AVERAGE(C37:C39),(3*AVERAGE(C37:C39)-MIN(C37:C39))/2)</f>
        <v>62977.5</v>
      </c>
      <c r="I37">
        <f>G37*H37*52/4</f>
        <v>32748300</v>
      </c>
      <c r="M37" t="s">
        <v>71</v>
      </c>
      <c r="N37">
        <v>70023.8441840322</v>
      </c>
      <c r="O37">
        <v>40.7303872025022</v>
      </c>
      <c r="Q37" t="s">
        <v>71</v>
      </c>
      <c r="R37">
        <v>69315</v>
      </c>
      <c r="S37">
        <v>40.1</v>
      </c>
      <c r="U37">
        <f t="shared" si="0"/>
        <v>69516.875</v>
      </c>
      <c r="V37">
        <f t="shared" si="1"/>
        <v>40.7375</v>
      </c>
    </row>
    <row r="38" spans="1:22" ht="12.75">
      <c r="A38">
        <v>1961</v>
      </c>
      <c r="B38">
        <v>2</v>
      </c>
      <c r="C38" s="3">
        <v>62482</v>
      </c>
      <c r="D38" s="3">
        <v>39.6</v>
      </c>
      <c r="M38" t="s">
        <v>72</v>
      </c>
      <c r="N38">
        <v>70543.0597911933</v>
      </c>
      <c r="O38">
        <v>40.6436203111946</v>
      </c>
      <c r="Q38" t="s">
        <v>72</v>
      </c>
      <c r="R38">
        <v>71399</v>
      </c>
      <c r="S38">
        <v>40.85</v>
      </c>
      <c r="U38">
        <f t="shared" si="0"/>
        <v>69885.75</v>
      </c>
      <c r="V38">
        <f t="shared" si="1"/>
        <v>40.699999999999996</v>
      </c>
    </row>
    <row r="39" spans="1:22" ht="12.75">
      <c r="A39">
        <v>1961</v>
      </c>
      <c r="B39">
        <v>3</v>
      </c>
      <c r="C39" s="3">
        <v>63473</v>
      </c>
      <c r="D39" s="3">
        <v>40</v>
      </c>
      <c r="M39" t="s">
        <v>73</v>
      </c>
      <c r="N39">
        <v>71266.7573750266</v>
      </c>
      <c r="O39">
        <v>40.6314050253087</v>
      </c>
      <c r="Q39" t="s">
        <v>73</v>
      </c>
      <c r="R39">
        <v>69952</v>
      </c>
      <c r="S39">
        <v>41.35</v>
      </c>
      <c r="U39">
        <f t="shared" si="0"/>
        <v>70338.75</v>
      </c>
      <c r="V39">
        <f t="shared" si="1"/>
        <v>40.699999999999996</v>
      </c>
    </row>
    <row r="40" spans="1:22" ht="12.75">
      <c r="A40">
        <v>1961</v>
      </c>
      <c r="B40">
        <v>4</v>
      </c>
      <c r="C40" s="3">
        <v>63714</v>
      </c>
      <c r="D40" s="3">
        <v>40.2</v>
      </c>
      <c r="F40" t="s">
        <v>52</v>
      </c>
      <c r="G40" s="3">
        <f>IF(MIN(D40:D42)/AVERAGE(D40:D42)&lt;0.9,AVERAGE(D40:D42),(3*AVERAGE(D40:D42)-MIN(D40:D42))/2)</f>
        <v>40.65</v>
      </c>
      <c r="H40" s="3">
        <f>IF(MIN(C40:C42)/AVERAGE(C40:C42)&lt;0.9,AVERAGE(C40:C42),(3*AVERAGE(C40:C42)-MIN(C40:C42))/2)</f>
        <v>64809.5</v>
      </c>
      <c r="I40">
        <f>G40*H40*52/4</f>
        <v>34248580.275</v>
      </c>
      <c r="M40" t="s">
        <v>74</v>
      </c>
      <c r="N40">
        <v>71223.9134036193</v>
      </c>
      <c r="O40">
        <v>40.481851476949</v>
      </c>
      <c r="Q40" t="s">
        <v>74</v>
      </c>
      <c r="R40">
        <v>72379.5</v>
      </c>
      <c r="S40">
        <v>40.2</v>
      </c>
      <c r="U40">
        <f t="shared" si="0"/>
        <v>70761.375</v>
      </c>
      <c r="V40">
        <f t="shared" si="1"/>
        <v>40.625</v>
      </c>
    </row>
    <row r="41" spans="1:22" ht="12.75">
      <c r="A41">
        <v>1961</v>
      </c>
      <c r="B41">
        <v>5</v>
      </c>
      <c r="C41" s="3">
        <v>64752</v>
      </c>
      <c r="D41" s="3">
        <v>40.4</v>
      </c>
      <c r="M41" t="s">
        <v>75</v>
      </c>
      <c r="N41">
        <v>70586.3704402954</v>
      </c>
      <c r="O41">
        <v>40.5915966787491</v>
      </c>
      <c r="Q41" t="s">
        <v>75</v>
      </c>
      <c r="R41">
        <v>70028.5</v>
      </c>
      <c r="S41">
        <v>39.95</v>
      </c>
      <c r="U41">
        <f t="shared" si="0"/>
        <v>70939.75</v>
      </c>
      <c r="V41">
        <f t="shared" si="1"/>
        <v>40.587500000000006</v>
      </c>
    </row>
    <row r="42" spans="1:22" ht="12.75">
      <c r="A42">
        <v>1961</v>
      </c>
      <c r="B42">
        <v>6</v>
      </c>
      <c r="C42" s="3">
        <v>64867</v>
      </c>
      <c r="D42" s="3">
        <v>40.9</v>
      </c>
      <c r="M42" t="s">
        <v>76</v>
      </c>
      <c r="N42">
        <v>70379.2982579829</v>
      </c>
      <c r="O42">
        <v>40.3157826624099</v>
      </c>
      <c r="Q42" t="s">
        <v>76</v>
      </c>
      <c r="R42">
        <v>71095</v>
      </c>
      <c r="S42">
        <v>40.5</v>
      </c>
      <c r="U42">
        <f t="shared" si="0"/>
        <v>70863.75</v>
      </c>
      <c r="V42">
        <f t="shared" si="1"/>
        <v>40.5</v>
      </c>
    </row>
    <row r="43" spans="1:22" ht="12.75">
      <c r="A43">
        <v>1961</v>
      </c>
      <c r="B43">
        <v>7</v>
      </c>
      <c r="C43" s="3">
        <v>61141</v>
      </c>
      <c r="D43" s="3">
        <v>41.2</v>
      </c>
      <c r="F43" t="s">
        <v>53</v>
      </c>
      <c r="G43" s="3">
        <f>IF(MIN(D43:D45)/AVERAGE(D43:D45)&lt;0.9,AVERAGE(D43:D45),(3*AVERAGE(D43:D45)-MIN(D43:D45))/2)</f>
        <v>41.20000000000001</v>
      </c>
      <c r="H43" s="3">
        <f>IF(MIN(C43:C45)/AVERAGE(C43:C45)&lt;0.9,AVERAGE(C43:C45),(3*AVERAGE(C43:C45)-MIN(C43:C45))/2)</f>
        <v>63022.5</v>
      </c>
      <c r="I43">
        <f>G43*H43*52/4</f>
        <v>33754851.00000001</v>
      </c>
      <c r="M43" t="s">
        <v>77</v>
      </c>
      <c r="N43">
        <v>71004.0733261851</v>
      </c>
      <c r="O43">
        <v>40.5012167761446</v>
      </c>
      <c r="Q43" t="s">
        <v>77</v>
      </c>
      <c r="R43">
        <v>69576</v>
      </c>
      <c r="S43">
        <v>41.25</v>
      </c>
      <c r="U43">
        <f t="shared" si="0"/>
        <v>70769.75</v>
      </c>
      <c r="V43">
        <f t="shared" si="1"/>
        <v>40.475</v>
      </c>
    </row>
    <row r="44" spans="1:22" ht="12.75">
      <c r="A44">
        <v>1961</v>
      </c>
      <c r="B44">
        <v>8</v>
      </c>
      <c r="C44" s="3">
        <v>61935</v>
      </c>
      <c r="D44" s="3">
        <v>41.2</v>
      </c>
      <c r="M44" t="s">
        <v>78</v>
      </c>
      <c r="N44">
        <v>71588.7960160351</v>
      </c>
      <c r="O44">
        <v>40.4356192490517</v>
      </c>
      <c r="Q44" t="s">
        <v>78</v>
      </c>
      <c r="R44">
        <v>72818.5</v>
      </c>
      <c r="S44">
        <v>40.15</v>
      </c>
      <c r="U44">
        <f aca="true" t="shared" si="2" ref="U44:U75">AVERAGE(R41:R44)</f>
        <v>70879.5</v>
      </c>
      <c r="V44">
        <f aca="true" t="shared" si="3" ref="V44:V75">AVERAGE(S41:S44)</f>
        <v>40.4625</v>
      </c>
    </row>
    <row r="45" spans="1:22" ht="12.75">
      <c r="A45">
        <v>1961</v>
      </c>
      <c r="B45">
        <v>9</v>
      </c>
      <c r="C45" s="3">
        <v>64110</v>
      </c>
      <c r="D45" s="3">
        <v>40.7</v>
      </c>
      <c r="M45" t="s">
        <v>79</v>
      </c>
      <c r="N45">
        <v>71961.8608871791</v>
      </c>
      <c r="O45">
        <v>40.3489667016391</v>
      </c>
      <c r="Q45" t="s">
        <v>79</v>
      </c>
      <c r="R45">
        <v>71568</v>
      </c>
      <c r="S45">
        <v>39.7</v>
      </c>
      <c r="U45">
        <f t="shared" si="2"/>
        <v>71264.375</v>
      </c>
      <c r="V45">
        <f t="shared" si="3"/>
        <v>40.400000000000006</v>
      </c>
    </row>
    <row r="46" spans="1:22" ht="12.75">
      <c r="A46">
        <v>1961</v>
      </c>
      <c r="B46">
        <v>10</v>
      </c>
      <c r="C46" s="3">
        <v>65470</v>
      </c>
      <c r="D46" s="3">
        <v>40.8</v>
      </c>
      <c r="F46" t="s">
        <v>54</v>
      </c>
      <c r="G46" s="3">
        <f>IF(MIN(D46:D48)/AVERAGE(D46:D48)&lt;0.9,AVERAGE(D46:D48),(3*AVERAGE(D46:D48)-MIN(D46:D48))/2)</f>
        <v>40.54999999999999</v>
      </c>
      <c r="H46" s="3">
        <f>IF(MIN(C46:C48)/AVERAGE(C46:C48)&lt;0.9,AVERAGE(C46:C48),(3*AVERAGE(C46:C48)-MIN(C46:C48))/2)</f>
        <v>65314.5</v>
      </c>
      <c r="I46">
        <f>G46*H46*52/4</f>
        <v>34430538.67499999</v>
      </c>
      <c r="M46" t="s">
        <v>80</v>
      </c>
      <c r="N46">
        <v>72031.9790850183</v>
      </c>
      <c r="O46">
        <v>40.323191658109</v>
      </c>
      <c r="Q46" t="s">
        <v>80</v>
      </c>
      <c r="R46">
        <v>72687</v>
      </c>
      <c r="S46">
        <v>40.5</v>
      </c>
      <c r="U46">
        <f t="shared" si="2"/>
        <v>71662.375</v>
      </c>
      <c r="V46">
        <f t="shared" si="3"/>
        <v>40.400000000000006</v>
      </c>
    </row>
    <row r="47" spans="1:22" ht="12.75">
      <c r="A47">
        <v>1961</v>
      </c>
      <c r="B47">
        <v>11</v>
      </c>
      <c r="C47" s="3">
        <v>65159</v>
      </c>
      <c r="D47" s="3">
        <v>40.3</v>
      </c>
      <c r="M47" t="s">
        <v>81</v>
      </c>
      <c r="N47">
        <v>72205.0440926034</v>
      </c>
      <c r="O47">
        <v>40.3841403746361</v>
      </c>
      <c r="Q47" t="s">
        <v>81</v>
      </c>
      <c r="R47">
        <v>70601</v>
      </c>
      <c r="S47">
        <v>41.15</v>
      </c>
      <c r="U47">
        <f t="shared" si="2"/>
        <v>71918.625</v>
      </c>
      <c r="V47">
        <f t="shared" si="3"/>
        <v>40.375</v>
      </c>
    </row>
    <row r="48" spans="1:22" ht="12.75">
      <c r="A48">
        <v>1961</v>
      </c>
      <c r="B48">
        <v>12</v>
      </c>
      <c r="C48" s="3">
        <v>64297</v>
      </c>
      <c r="D48" s="3">
        <v>40.3</v>
      </c>
      <c r="M48" t="s">
        <v>82</v>
      </c>
      <c r="N48">
        <v>72564.7358401849</v>
      </c>
      <c r="O48">
        <v>40.4374940496082</v>
      </c>
      <c r="Q48" t="s">
        <v>82</v>
      </c>
      <c r="R48">
        <v>73848.5</v>
      </c>
      <c r="S48">
        <v>40.15</v>
      </c>
      <c r="U48">
        <f t="shared" si="2"/>
        <v>72176.125</v>
      </c>
      <c r="V48">
        <f t="shared" si="3"/>
        <v>40.375</v>
      </c>
    </row>
    <row r="49" spans="1:22" ht="12.75">
      <c r="A49">
        <v>1962</v>
      </c>
      <c r="B49">
        <v>1</v>
      </c>
      <c r="C49" s="3">
        <v>62377</v>
      </c>
      <c r="D49" s="3">
        <v>39.5</v>
      </c>
      <c r="F49" t="s">
        <v>55</v>
      </c>
      <c r="G49" s="3">
        <f>IF(MIN(D49:D51)/AVERAGE(D49:D51)&lt;0.9,AVERAGE(D49:D51),(3*AVERAGE(D49:D51)-MIN(D49:D51))/2)</f>
        <v>40.05</v>
      </c>
      <c r="H49" s="3">
        <f>IF(MIN(C49:C51)/AVERAGE(C49:C51)&lt;0.9,AVERAGE(C49:C51),(3*AVERAGE(C49:C51)-MIN(C49:C51))/2)</f>
        <v>63702</v>
      </c>
      <c r="I49">
        <f>G49*H49*52/4</f>
        <v>33166446.299999997</v>
      </c>
      <c r="M49" t="s">
        <v>83</v>
      </c>
      <c r="N49">
        <v>73654.4454238563</v>
      </c>
      <c r="O49">
        <v>40.313638229176</v>
      </c>
      <c r="Q49" t="s">
        <v>83</v>
      </c>
      <c r="R49">
        <v>73415</v>
      </c>
      <c r="S49">
        <v>39.65</v>
      </c>
      <c r="U49">
        <f t="shared" si="2"/>
        <v>72637.875</v>
      </c>
      <c r="V49">
        <f t="shared" si="3"/>
        <v>40.362500000000004</v>
      </c>
    </row>
    <row r="50" spans="1:22" ht="12.75">
      <c r="A50">
        <v>1962</v>
      </c>
      <c r="B50">
        <v>2</v>
      </c>
      <c r="C50" s="3">
        <v>63218</v>
      </c>
      <c r="D50" s="3">
        <v>39.9</v>
      </c>
      <c r="M50" t="s">
        <v>84</v>
      </c>
      <c r="N50">
        <v>73457.8108285797</v>
      </c>
      <c r="O50">
        <v>40.2172872920392</v>
      </c>
      <c r="Q50" t="s">
        <v>84</v>
      </c>
      <c r="R50">
        <v>74090.5</v>
      </c>
      <c r="S50">
        <v>40.4</v>
      </c>
      <c r="U50">
        <f t="shared" si="2"/>
        <v>72988.75</v>
      </c>
      <c r="V50">
        <f t="shared" si="3"/>
        <v>40.3375</v>
      </c>
    </row>
    <row r="51" spans="1:22" ht="12.75">
      <c r="A51">
        <v>1962</v>
      </c>
      <c r="B51">
        <v>3</v>
      </c>
      <c r="C51" s="3">
        <v>64186</v>
      </c>
      <c r="D51" s="3">
        <v>40.2</v>
      </c>
      <c r="M51" t="s">
        <v>85</v>
      </c>
      <c r="N51">
        <v>74001.0664601578</v>
      </c>
      <c r="O51">
        <v>40.1257099929536</v>
      </c>
      <c r="Q51" t="s">
        <v>85</v>
      </c>
      <c r="R51">
        <v>72212</v>
      </c>
      <c r="S51">
        <v>40.9</v>
      </c>
      <c r="U51">
        <f t="shared" si="2"/>
        <v>73391.5</v>
      </c>
      <c r="V51">
        <f t="shared" si="3"/>
        <v>40.275</v>
      </c>
    </row>
    <row r="52" spans="1:22" ht="12.75">
      <c r="A52">
        <v>1962</v>
      </c>
      <c r="B52">
        <v>4</v>
      </c>
      <c r="C52" s="3">
        <v>64830</v>
      </c>
      <c r="D52" s="3">
        <v>40.4</v>
      </c>
      <c r="F52" t="s">
        <v>56</v>
      </c>
      <c r="G52" s="3">
        <f>IF(MIN(D52:D54)/AVERAGE(D52:D54)&lt;0.9,AVERAGE(D52:D54),(3*AVERAGE(D52:D54)-MIN(D52:D54))/2)</f>
        <v>41.14999999999999</v>
      </c>
      <c r="H52" s="3">
        <f>IF(MIN(C52:C54)/AVERAGE(C52:C54)&lt;0.9,AVERAGE(C52:C54),(3*AVERAGE(C52:C54)-MIN(C52:C54))/2)</f>
        <v>65920</v>
      </c>
      <c r="I52">
        <f>G52*H52*52/4</f>
        <v>35263903.99999999</v>
      </c>
      <c r="M52" t="s">
        <v>86</v>
      </c>
      <c r="N52">
        <v>74554.9504723774</v>
      </c>
      <c r="O52">
        <v>39.9474049868909</v>
      </c>
      <c r="Q52" t="s">
        <v>86</v>
      </c>
      <c r="R52">
        <v>75904.5</v>
      </c>
      <c r="S52">
        <v>39.65</v>
      </c>
      <c r="U52">
        <f t="shared" si="2"/>
        <v>73905.5</v>
      </c>
      <c r="V52">
        <f t="shared" si="3"/>
        <v>40.15</v>
      </c>
    </row>
    <row r="53" spans="1:22" ht="12.75">
      <c r="A53">
        <v>1962</v>
      </c>
      <c r="B53">
        <v>5</v>
      </c>
      <c r="C53" s="3">
        <v>66171</v>
      </c>
      <c r="D53" s="3">
        <v>40.9</v>
      </c>
      <c r="M53" t="s">
        <v>87</v>
      </c>
      <c r="N53">
        <v>74667.0693001856</v>
      </c>
      <c r="O53">
        <v>39.7616719338084</v>
      </c>
      <c r="Q53" t="s">
        <v>87</v>
      </c>
      <c r="R53">
        <v>74541</v>
      </c>
      <c r="S53">
        <v>39.1</v>
      </c>
      <c r="U53">
        <f t="shared" si="2"/>
        <v>74187</v>
      </c>
      <c r="V53">
        <f t="shared" si="3"/>
        <v>40.012499999999996</v>
      </c>
    </row>
    <row r="54" spans="1:22" ht="12.75">
      <c r="A54">
        <v>1962</v>
      </c>
      <c r="B54">
        <v>6</v>
      </c>
      <c r="C54" s="3">
        <v>65669</v>
      </c>
      <c r="D54" s="3">
        <v>41.4</v>
      </c>
      <c r="M54" t="s">
        <v>88</v>
      </c>
      <c r="N54">
        <v>74672.2607672345</v>
      </c>
      <c r="O54">
        <v>39.7046897732953</v>
      </c>
      <c r="Q54" t="s">
        <v>88</v>
      </c>
      <c r="R54">
        <v>75292</v>
      </c>
      <c r="S54">
        <v>39.9</v>
      </c>
      <c r="U54">
        <f t="shared" si="2"/>
        <v>74487.375</v>
      </c>
      <c r="V54">
        <f t="shared" si="3"/>
        <v>39.8875</v>
      </c>
    </row>
    <row r="55" spans="1:22" ht="12.75">
      <c r="A55">
        <v>1962</v>
      </c>
      <c r="B55">
        <v>7</v>
      </c>
      <c r="C55" s="3">
        <v>62088</v>
      </c>
      <c r="D55" s="3">
        <v>41.4</v>
      </c>
      <c r="F55" t="s">
        <v>57</v>
      </c>
      <c r="G55" s="3">
        <f>IF(MIN(D55:D57)/AVERAGE(D55:D57)&lt;0.9,AVERAGE(D55:D57),(3*AVERAGE(D55:D57)-MIN(D55:D57))/2)</f>
        <v>41.349999999999994</v>
      </c>
      <c r="H55" s="3">
        <f>IF(MIN(C55:C57)/AVERAGE(C55:C57)&lt;0.9,AVERAGE(C55:C57),(3*AVERAGE(C55:C57)-MIN(C55:C57))/2)</f>
        <v>64405</v>
      </c>
      <c r="I55">
        <f>G55*H55*52/4</f>
        <v>34620907.74999999</v>
      </c>
      <c r="M55" t="s">
        <v>89</v>
      </c>
      <c r="N55">
        <v>73972.717028511</v>
      </c>
      <c r="O55">
        <v>39.632061317991</v>
      </c>
      <c r="Q55" t="s">
        <v>89</v>
      </c>
      <c r="R55">
        <v>72101</v>
      </c>
      <c r="S55">
        <v>40.4</v>
      </c>
      <c r="U55">
        <f t="shared" si="2"/>
        <v>74459.625</v>
      </c>
      <c r="V55">
        <f t="shared" si="3"/>
        <v>39.7625</v>
      </c>
    </row>
    <row r="56" spans="1:22" ht="12.75">
      <c r="A56">
        <v>1962</v>
      </c>
      <c r="B56">
        <v>8</v>
      </c>
      <c r="C56" s="3">
        <v>62923</v>
      </c>
      <c r="D56" s="3">
        <v>41.3</v>
      </c>
      <c r="M56" t="s">
        <v>90</v>
      </c>
      <c r="N56">
        <v>74227.1739044175</v>
      </c>
      <c r="O56">
        <v>39.5058320644636</v>
      </c>
      <c r="Q56" t="s">
        <v>90</v>
      </c>
      <c r="R56">
        <v>75587</v>
      </c>
      <c r="S56">
        <v>39.2</v>
      </c>
      <c r="U56">
        <f t="shared" si="2"/>
        <v>74380.25</v>
      </c>
      <c r="V56">
        <f t="shared" si="3"/>
        <v>39.650000000000006</v>
      </c>
    </row>
    <row r="57" spans="1:22" ht="12.75">
      <c r="A57">
        <v>1962</v>
      </c>
      <c r="B57">
        <v>9</v>
      </c>
      <c r="C57" s="3">
        <v>65887</v>
      </c>
      <c r="D57" s="3">
        <v>40.9</v>
      </c>
      <c r="M57" t="s">
        <v>91</v>
      </c>
      <c r="N57">
        <v>74296.2596081169</v>
      </c>
      <c r="O57">
        <v>39.5656863368138</v>
      </c>
      <c r="Q57" t="s">
        <v>91</v>
      </c>
      <c r="R57">
        <v>74236</v>
      </c>
      <c r="S57">
        <v>38.9</v>
      </c>
      <c r="U57">
        <f t="shared" si="2"/>
        <v>74304</v>
      </c>
      <c r="V57">
        <f t="shared" si="3"/>
        <v>39.6</v>
      </c>
    </row>
    <row r="58" spans="1:22" ht="12.75">
      <c r="A58">
        <v>1962</v>
      </c>
      <c r="B58">
        <v>10</v>
      </c>
      <c r="C58" s="3">
        <v>66630</v>
      </c>
      <c r="D58" s="3">
        <v>40.4</v>
      </c>
      <c r="F58" t="s">
        <v>58</v>
      </c>
      <c r="G58" s="3">
        <f>IF(MIN(D58:D60)/AVERAGE(D58:D60)&lt;0.9,AVERAGE(D58:D60),(3*AVERAGE(D58:D60)-MIN(D58:D60))/2)</f>
        <v>40.30000000000001</v>
      </c>
      <c r="H58" s="3">
        <f>IF(MIN(C58:C60)/AVERAGE(C58:C60)&lt;0.9,AVERAGE(C58:C60),(3*AVERAGE(C58:C60)-MIN(C58:C60))/2)</f>
        <v>66217</v>
      </c>
      <c r="I58">
        <f>G58*H58*52/4</f>
        <v>34691086.300000004</v>
      </c>
      <c r="M58" t="s">
        <v>92</v>
      </c>
      <c r="N58">
        <v>74342.0409988829</v>
      </c>
      <c r="O58">
        <v>39.4884449136669</v>
      </c>
      <c r="Q58" t="s">
        <v>92</v>
      </c>
      <c r="R58">
        <v>74931</v>
      </c>
      <c r="S58">
        <v>39.7</v>
      </c>
      <c r="U58">
        <f t="shared" si="2"/>
        <v>74213.75</v>
      </c>
      <c r="V58">
        <f t="shared" si="3"/>
        <v>39.55</v>
      </c>
    </row>
    <row r="59" spans="1:22" ht="12.75">
      <c r="A59">
        <v>1962</v>
      </c>
      <c r="B59">
        <v>11</v>
      </c>
      <c r="C59" s="3">
        <v>65804</v>
      </c>
      <c r="D59" s="3">
        <v>39.6</v>
      </c>
      <c r="M59" t="s">
        <v>93</v>
      </c>
      <c r="N59">
        <v>74934.9742215086</v>
      </c>
      <c r="O59">
        <v>39.2890450474816</v>
      </c>
      <c r="Q59" t="s">
        <v>93</v>
      </c>
      <c r="R59">
        <v>72995.5</v>
      </c>
      <c r="S59">
        <v>40.05</v>
      </c>
      <c r="U59">
        <f t="shared" si="2"/>
        <v>74437.375</v>
      </c>
      <c r="V59">
        <f t="shared" si="3"/>
        <v>39.4625</v>
      </c>
    </row>
    <row r="60" spans="1:22" ht="12.75">
      <c r="A60">
        <v>1962</v>
      </c>
      <c r="B60">
        <v>12</v>
      </c>
      <c r="C60" s="3">
        <v>65001</v>
      </c>
      <c r="D60" s="3">
        <v>40.2</v>
      </c>
      <c r="M60" t="s">
        <v>94</v>
      </c>
      <c r="N60">
        <v>75765.2631674637</v>
      </c>
      <c r="O60">
        <v>39.4642299721446</v>
      </c>
      <c r="Q60" t="s">
        <v>94</v>
      </c>
      <c r="R60">
        <v>77200</v>
      </c>
      <c r="S60">
        <v>39.15</v>
      </c>
      <c r="U60">
        <f t="shared" si="2"/>
        <v>74840.625</v>
      </c>
      <c r="V60">
        <f t="shared" si="3"/>
        <v>39.449999999999996</v>
      </c>
    </row>
    <row r="61" spans="1:22" ht="12.75">
      <c r="A61">
        <v>1963</v>
      </c>
      <c r="B61">
        <v>1</v>
      </c>
      <c r="C61" s="3">
        <v>63514</v>
      </c>
      <c r="D61" s="3">
        <v>40.1</v>
      </c>
      <c r="F61" t="s">
        <v>59</v>
      </c>
      <c r="G61" s="3">
        <f>IF(MIN(D61:D63)/AVERAGE(D61:D63)&lt;0.9,AVERAGE(D61:D63),(3*AVERAGE(D61:D63)-MIN(D61:D63))/2)</f>
        <v>40.05</v>
      </c>
      <c r="H61" s="3">
        <f>IF(MIN(C61:C63)/AVERAGE(C61:C63)&lt;0.9,AVERAGE(C61:C63),(3*AVERAGE(C61:C63)-MIN(C61:C63))/2)</f>
        <v>64065</v>
      </c>
      <c r="I61">
        <f>G61*H61*52/4</f>
        <v>33355442.25</v>
      </c>
      <c r="M61" t="s">
        <v>95</v>
      </c>
      <c r="N61">
        <v>76596.2246173021</v>
      </c>
      <c r="O61">
        <v>39.5716573689646</v>
      </c>
      <c r="Q61" t="s">
        <v>95</v>
      </c>
      <c r="R61">
        <v>76536</v>
      </c>
      <c r="S61">
        <v>38.9</v>
      </c>
      <c r="U61">
        <f t="shared" si="2"/>
        <v>75415.625</v>
      </c>
      <c r="V61">
        <f t="shared" si="3"/>
        <v>39.45</v>
      </c>
    </row>
    <row r="62" spans="1:22" ht="12.75">
      <c r="A62">
        <v>1963</v>
      </c>
      <c r="B62">
        <v>2</v>
      </c>
      <c r="C62" s="3">
        <v>63659</v>
      </c>
      <c r="D62" s="3">
        <v>39.6</v>
      </c>
      <c r="M62" t="s">
        <v>96</v>
      </c>
      <c r="N62">
        <v>77255.1974564068</v>
      </c>
      <c r="O62">
        <v>39.4728496410939</v>
      </c>
      <c r="Q62" t="s">
        <v>96</v>
      </c>
      <c r="R62">
        <v>77832</v>
      </c>
      <c r="S62">
        <v>39.7</v>
      </c>
      <c r="U62">
        <f t="shared" si="2"/>
        <v>76140.875</v>
      </c>
      <c r="V62">
        <f t="shared" si="3"/>
        <v>39.45</v>
      </c>
    </row>
    <row r="63" spans="1:22" ht="12.75">
      <c r="A63">
        <v>1963</v>
      </c>
      <c r="B63">
        <v>3</v>
      </c>
      <c r="C63" s="3">
        <v>64471</v>
      </c>
      <c r="D63" s="3">
        <v>40</v>
      </c>
      <c r="M63" t="s">
        <v>97</v>
      </c>
      <c r="N63">
        <v>77747.2337550089</v>
      </c>
      <c r="O63">
        <v>39.4447156520565</v>
      </c>
      <c r="Q63" t="s">
        <v>97</v>
      </c>
      <c r="R63">
        <v>75747.5</v>
      </c>
      <c r="S63">
        <v>40.2</v>
      </c>
      <c r="U63">
        <f t="shared" si="2"/>
        <v>76828.875</v>
      </c>
      <c r="V63">
        <f t="shared" si="3"/>
        <v>39.4875</v>
      </c>
    </row>
    <row r="64" spans="1:22" ht="12.75">
      <c r="A64">
        <v>1963</v>
      </c>
      <c r="B64">
        <v>4</v>
      </c>
      <c r="C64" s="3">
        <v>65361</v>
      </c>
      <c r="D64" s="3">
        <v>40</v>
      </c>
      <c r="F64" t="s">
        <v>60</v>
      </c>
      <c r="G64" s="3">
        <f>IF(MIN(D64:D66)/AVERAGE(D64:D66)&lt;0.9,AVERAGE(D64:D66),(3*AVERAGE(D64:D66)-MIN(D64:D66))/2)</f>
        <v>40.95</v>
      </c>
      <c r="H64" s="3">
        <f>IF(MIN(C64:C66)/AVERAGE(C64:C66)&lt;0.9,AVERAGE(C64:C66),(3*AVERAGE(C64:C66)-MIN(C64:C66))/2)</f>
        <v>66562</v>
      </c>
      <c r="I64">
        <f>G64*H64*52/4</f>
        <v>35434280.7</v>
      </c>
      <c r="M64" t="s">
        <v>98</v>
      </c>
      <c r="N64">
        <v>78113.2416414914</v>
      </c>
      <c r="O64">
        <v>39.4126316724561</v>
      </c>
      <c r="Q64" t="s">
        <v>98</v>
      </c>
      <c r="R64">
        <v>79636</v>
      </c>
      <c r="S64">
        <v>39.1</v>
      </c>
      <c r="U64">
        <f t="shared" si="2"/>
        <v>77437.875</v>
      </c>
      <c r="V64">
        <f t="shared" si="3"/>
        <v>39.475</v>
      </c>
    </row>
    <row r="65" spans="1:22" ht="12.75">
      <c r="A65">
        <v>1963</v>
      </c>
      <c r="B65">
        <v>5</v>
      </c>
      <c r="C65" s="3">
        <v>66889</v>
      </c>
      <c r="D65" s="3">
        <v>40.7</v>
      </c>
      <c r="M65" t="s">
        <v>99</v>
      </c>
      <c r="N65">
        <v>78880.2896178175</v>
      </c>
      <c r="O65">
        <v>39.4703286908655</v>
      </c>
      <c r="Q65" t="s">
        <v>99</v>
      </c>
      <c r="R65">
        <v>78783</v>
      </c>
      <c r="S65">
        <v>38.8</v>
      </c>
      <c r="U65">
        <f t="shared" si="2"/>
        <v>77999.625</v>
      </c>
      <c r="V65">
        <f t="shared" si="3"/>
        <v>39.45</v>
      </c>
    </row>
    <row r="66" spans="1:22" ht="12.75">
      <c r="A66">
        <v>1963</v>
      </c>
      <c r="B66">
        <v>6</v>
      </c>
      <c r="C66" s="3">
        <v>66235</v>
      </c>
      <c r="D66" s="3">
        <v>41.2</v>
      </c>
      <c r="M66" t="s">
        <v>100</v>
      </c>
      <c r="N66">
        <v>79750.3313879708</v>
      </c>
      <c r="O66">
        <v>39.6180731504407</v>
      </c>
      <c r="Q66" t="s">
        <v>100</v>
      </c>
      <c r="R66">
        <v>80310</v>
      </c>
      <c r="S66">
        <v>39.85</v>
      </c>
      <c r="U66">
        <f t="shared" si="2"/>
        <v>78619.125</v>
      </c>
      <c r="V66">
        <f t="shared" si="3"/>
        <v>39.487500000000004</v>
      </c>
    </row>
    <row r="67" spans="1:22" ht="12.75">
      <c r="A67">
        <v>1963</v>
      </c>
      <c r="B67">
        <v>7</v>
      </c>
      <c r="C67" s="3">
        <v>62935</v>
      </c>
      <c r="D67" s="3">
        <v>41.3</v>
      </c>
      <c r="F67" t="s">
        <v>61</v>
      </c>
      <c r="G67" s="3">
        <f>IF(MIN(D67:D69)/AVERAGE(D67:D69)&lt;0.9,AVERAGE(D67:D69),(3*AVERAGE(D67:D69)-MIN(D67:D69))/2)</f>
        <v>41.2</v>
      </c>
      <c r="H67" s="3">
        <f>IF(MIN(C67:C69)/AVERAGE(C67:C69)&lt;0.9,AVERAGE(C67:C69),(3*AVERAGE(C67:C69)-MIN(C67:C69))/2)</f>
        <v>64833.5</v>
      </c>
      <c r="I67">
        <f>G67*H67*52/4</f>
        <v>34724822.6</v>
      </c>
      <c r="M67" t="s">
        <v>101</v>
      </c>
      <c r="N67">
        <v>80202.1859103567</v>
      </c>
      <c r="O67">
        <v>39.601268982512</v>
      </c>
      <c r="Q67" t="s">
        <v>101</v>
      </c>
      <c r="R67">
        <v>78167</v>
      </c>
      <c r="S67">
        <v>40.35</v>
      </c>
      <c r="U67">
        <f t="shared" si="2"/>
        <v>79224</v>
      </c>
      <c r="V67">
        <f t="shared" si="3"/>
        <v>39.525</v>
      </c>
    </row>
    <row r="68" spans="1:22" ht="12.75">
      <c r="A68">
        <v>1963</v>
      </c>
      <c r="B68">
        <v>8</v>
      </c>
      <c r="C68" s="3">
        <v>63223</v>
      </c>
      <c r="D68" s="3">
        <v>41.1</v>
      </c>
      <c r="M68" t="s">
        <v>102</v>
      </c>
      <c r="N68">
        <v>81035.8336087196</v>
      </c>
      <c r="O68">
        <v>39.405652737534</v>
      </c>
      <c r="Q68" t="s">
        <v>102</v>
      </c>
      <c r="R68">
        <v>82671</v>
      </c>
      <c r="S68">
        <v>39.1</v>
      </c>
      <c r="U68">
        <f t="shared" si="2"/>
        <v>79982.75</v>
      </c>
      <c r="V68">
        <f t="shared" si="3"/>
        <v>39.525</v>
      </c>
    </row>
    <row r="69" spans="1:22" ht="12.75">
      <c r="A69">
        <v>1963</v>
      </c>
      <c r="B69">
        <v>9</v>
      </c>
      <c r="C69" s="3">
        <v>66444</v>
      </c>
      <c r="D69" s="3">
        <v>41</v>
      </c>
      <c r="M69" t="s">
        <v>103</v>
      </c>
      <c r="N69">
        <v>81192.8749511287</v>
      </c>
      <c r="O69">
        <v>39.2631545039852</v>
      </c>
      <c r="Q69" t="s">
        <v>103</v>
      </c>
      <c r="R69">
        <v>81041.5</v>
      </c>
      <c r="S69">
        <v>38.6</v>
      </c>
      <c r="U69">
        <f t="shared" si="2"/>
        <v>80547.375</v>
      </c>
      <c r="V69">
        <f t="shared" si="3"/>
        <v>39.475</v>
      </c>
    </row>
    <row r="70" spans="1:22" ht="12.75">
      <c r="A70">
        <v>1963</v>
      </c>
      <c r="B70">
        <v>10</v>
      </c>
      <c r="C70" s="3">
        <v>67504</v>
      </c>
      <c r="D70" s="3">
        <v>40.8</v>
      </c>
      <c r="F70" t="s">
        <v>62</v>
      </c>
      <c r="G70" s="3">
        <f>IF(MIN(D70:D72)/AVERAGE(D70:D72)&lt;0.9,AVERAGE(D70:D72),(3*AVERAGE(D70:D72)-MIN(D70:D72))/2)</f>
        <v>40.45</v>
      </c>
      <c r="H70" s="3">
        <f>IF(MIN(C70:C72)/AVERAGE(C70:C72)&lt;0.9,AVERAGE(C70:C72),(3*AVERAGE(C70:C72)-MIN(C70:C72))/2)</f>
        <v>67312.5</v>
      </c>
      <c r="I70">
        <f>G70*H70*52/4</f>
        <v>35396278.125</v>
      </c>
      <c r="M70" t="s">
        <v>104</v>
      </c>
      <c r="N70">
        <v>80980.7623987568</v>
      </c>
      <c r="O70">
        <v>39.3227144875458</v>
      </c>
      <c r="Q70" t="s">
        <v>104</v>
      </c>
      <c r="R70">
        <v>81507.5</v>
      </c>
      <c r="S70">
        <v>39.55</v>
      </c>
      <c r="U70">
        <f t="shared" si="2"/>
        <v>80846.75</v>
      </c>
      <c r="V70">
        <f t="shared" si="3"/>
        <v>39.400000000000006</v>
      </c>
    </row>
    <row r="71" spans="1:22" ht="12.75">
      <c r="A71">
        <v>1963</v>
      </c>
      <c r="B71">
        <v>11</v>
      </c>
      <c r="C71" s="3">
        <v>67121</v>
      </c>
      <c r="D71" s="3">
        <v>39.6</v>
      </c>
      <c r="M71" t="s">
        <v>105</v>
      </c>
      <c r="N71">
        <v>81251.4608962543</v>
      </c>
      <c r="O71">
        <v>39.2658435460318</v>
      </c>
      <c r="Q71" t="s">
        <v>105</v>
      </c>
      <c r="R71">
        <v>79255</v>
      </c>
      <c r="S71">
        <v>40</v>
      </c>
      <c r="U71">
        <f t="shared" si="2"/>
        <v>81118.75</v>
      </c>
      <c r="V71">
        <f t="shared" si="3"/>
        <v>39.3125</v>
      </c>
    </row>
    <row r="72" spans="1:22" ht="12.75">
      <c r="A72">
        <v>1963</v>
      </c>
      <c r="B72">
        <v>12</v>
      </c>
      <c r="C72" s="3">
        <v>66346</v>
      </c>
      <c r="D72" s="3">
        <v>40.1</v>
      </c>
      <c r="M72" t="s">
        <v>106</v>
      </c>
      <c r="N72">
        <v>81022.437877093</v>
      </c>
      <c r="O72">
        <v>39.2503770033819</v>
      </c>
      <c r="Q72" t="s">
        <v>106</v>
      </c>
      <c r="R72">
        <v>82663</v>
      </c>
      <c r="S72">
        <v>38.95</v>
      </c>
      <c r="U72">
        <f t="shared" si="2"/>
        <v>81116.75</v>
      </c>
      <c r="V72">
        <f t="shared" si="3"/>
        <v>39.275000000000006</v>
      </c>
    </row>
    <row r="73" spans="1:22" ht="12.75">
      <c r="A73">
        <v>1964</v>
      </c>
      <c r="B73">
        <v>1</v>
      </c>
      <c r="C73" s="3">
        <v>64678</v>
      </c>
      <c r="D73" s="3">
        <v>39.3</v>
      </c>
      <c r="F73" t="s">
        <v>63</v>
      </c>
      <c r="G73" s="3">
        <f>IF(MIN(D73:D75)/AVERAGE(D73:D75)&lt;0.9,AVERAGE(D73:D75),(3*AVERAGE(D73:D75)-MIN(D73:D75))/2)</f>
        <v>39.75000000000001</v>
      </c>
      <c r="H73" s="3">
        <f>IF(MIN(C73:C75)/AVERAGE(C73:C75)&lt;0.9,AVERAGE(C73:C75),(3*AVERAGE(C73:C75)-MIN(C73:C75))/2)</f>
        <v>65972</v>
      </c>
      <c r="I73">
        <f>G73*H73*52/4</f>
        <v>34091031.00000001</v>
      </c>
      <c r="M73" t="s">
        <v>107</v>
      </c>
      <c r="N73">
        <v>79545.992773541</v>
      </c>
      <c r="O73">
        <v>38.8448502673631</v>
      </c>
      <c r="Q73" t="s">
        <v>107</v>
      </c>
      <c r="R73">
        <v>79364</v>
      </c>
      <c r="S73">
        <v>38.2</v>
      </c>
      <c r="U73">
        <f t="shared" si="2"/>
        <v>80697.375</v>
      </c>
      <c r="V73">
        <f t="shared" si="3"/>
        <v>39.175</v>
      </c>
    </row>
    <row r="74" spans="1:22" ht="12.75">
      <c r="A74">
        <v>1964</v>
      </c>
      <c r="B74">
        <v>2</v>
      </c>
      <c r="C74" s="3">
        <v>65676</v>
      </c>
      <c r="D74" s="3">
        <v>39.5</v>
      </c>
      <c r="M74" t="s">
        <v>108</v>
      </c>
      <c r="N74">
        <v>79906.1373760519</v>
      </c>
      <c r="O74">
        <v>38.7329306179804</v>
      </c>
      <c r="Q74" t="s">
        <v>108</v>
      </c>
      <c r="R74">
        <v>80415</v>
      </c>
      <c r="S74">
        <v>38.95</v>
      </c>
      <c r="U74">
        <f t="shared" si="2"/>
        <v>80424.25</v>
      </c>
      <c r="V74">
        <f t="shared" si="3"/>
        <v>39.025000000000006</v>
      </c>
    </row>
    <row r="75" spans="1:22" ht="12.75">
      <c r="A75">
        <v>1964</v>
      </c>
      <c r="B75">
        <v>3</v>
      </c>
      <c r="C75" s="3">
        <v>66268</v>
      </c>
      <c r="D75" s="3">
        <v>40</v>
      </c>
      <c r="M75" t="s">
        <v>109</v>
      </c>
      <c r="N75">
        <v>80133.6218192105</v>
      </c>
      <c r="O75">
        <v>38.6857456042226</v>
      </c>
      <c r="Q75" t="s">
        <v>109</v>
      </c>
      <c r="R75">
        <v>78190.5</v>
      </c>
      <c r="S75">
        <v>39.4</v>
      </c>
      <c r="U75">
        <f t="shared" si="2"/>
        <v>80158.125</v>
      </c>
      <c r="V75">
        <f t="shared" si="3"/>
        <v>38.875</v>
      </c>
    </row>
    <row r="76" spans="1:22" ht="12.75">
      <c r="A76">
        <v>1964</v>
      </c>
      <c r="B76">
        <v>4</v>
      </c>
      <c r="C76" s="3">
        <v>67639</v>
      </c>
      <c r="D76" s="3">
        <v>40.3</v>
      </c>
      <c r="F76" t="s">
        <v>64</v>
      </c>
      <c r="G76" s="3">
        <f>IF(MIN(D76:D78)/AVERAGE(D76:D78)&lt;0.9,AVERAGE(D76:D78),(3*AVERAGE(D76:D78)-MIN(D76:D78))/2)</f>
        <v>40.800000000000004</v>
      </c>
      <c r="H76" s="3">
        <f>IF(MIN(C76:C78)/AVERAGE(C76:C78)&lt;0.9,AVERAGE(C76:C78),(3*AVERAGE(C76:C78)-MIN(C76:C78))/2)</f>
        <v>68267.5</v>
      </c>
      <c r="I76">
        <f>G76*H76*52/4</f>
        <v>36209082.00000001</v>
      </c>
      <c r="M76" t="s">
        <v>110</v>
      </c>
      <c r="N76">
        <v>80636.3345808623</v>
      </c>
      <c r="O76">
        <v>38.9475597824657</v>
      </c>
      <c r="Q76" t="s">
        <v>110</v>
      </c>
      <c r="R76">
        <v>82270.5</v>
      </c>
      <c r="S76">
        <v>38.65</v>
      </c>
      <c r="U76">
        <f aca="true" t="shared" si="4" ref="U76:U107">AVERAGE(R73:R76)</f>
        <v>80060</v>
      </c>
      <c r="V76">
        <f aca="true" t="shared" si="5" ref="V76:V107">AVERAGE(S73:S76)</f>
        <v>38.800000000000004</v>
      </c>
    </row>
    <row r="77" spans="1:22" ht="12.75">
      <c r="A77">
        <v>1964</v>
      </c>
      <c r="B77">
        <v>5</v>
      </c>
      <c r="C77" s="3">
        <v>68706</v>
      </c>
      <c r="D77" s="3">
        <v>40.6</v>
      </c>
      <c r="M77" t="s">
        <v>111</v>
      </c>
      <c r="N77">
        <v>81549.69994175</v>
      </c>
      <c r="O77">
        <v>38.9782210568174</v>
      </c>
      <c r="Q77" t="s">
        <v>111</v>
      </c>
      <c r="R77">
        <v>81357.5</v>
      </c>
      <c r="S77">
        <v>38.35</v>
      </c>
      <c r="U77">
        <f t="shared" si="4"/>
        <v>80558.375</v>
      </c>
      <c r="V77">
        <f t="shared" si="5"/>
        <v>38.8375</v>
      </c>
    </row>
    <row r="78" spans="1:22" ht="12.75">
      <c r="A78">
        <v>1964</v>
      </c>
      <c r="B78">
        <v>6</v>
      </c>
      <c r="C78" s="3">
        <v>67829</v>
      </c>
      <c r="D78" s="3">
        <v>41</v>
      </c>
      <c r="M78" t="s">
        <v>112</v>
      </c>
      <c r="N78">
        <v>82393.8042719444</v>
      </c>
      <c r="O78">
        <v>38.7882758527161</v>
      </c>
      <c r="Q78" t="s">
        <v>112</v>
      </c>
      <c r="R78">
        <v>82901</v>
      </c>
      <c r="S78">
        <v>39</v>
      </c>
      <c r="U78">
        <f t="shared" si="4"/>
        <v>81179.875</v>
      </c>
      <c r="V78">
        <f t="shared" si="5"/>
        <v>38.85</v>
      </c>
    </row>
    <row r="79" spans="1:22" ht="12.75">
      <c r="A79">
        <v>1964</v>
      </c>
      <c r="B79">
        <v>7</v>
      </c>
      <c r="C79" s="3">
        <v>64748</v>
      </c>
      <c r="D79" s="3">
        <v>41.3</v>
      </c>
      <c r="F79" t="s">
        <v>65</v>
      </c>
      <c r="G79" s="3">
        <f>IF(MIN(D79:D81)/AVERAGE(D79:D81)&lt;0.9,AVERAGE(D79:D81),(3*AVERAGE(D79:D81)-MIN(D79:D81))/2)</f>
        <v>41.25</v>
      </c>
      <c r="H79" s="3">
        <f>IF(MIN(C79:C81)/AVERAGE(C79:C81)&lt;0.9,AVERAGE(C79:C81),(3*AVERAGE(C79:C81)-MIN(C79:C81))/2)</f>
        <v>65996.5</v>
      </c>
      <c r="I79">
        <f>G79*H79*52/4</f>
        <v>35390623.125</v>
      </c>
      <c r="M79" t="s">
        <v>113</v>
      </c>
      <c r="N79">
        <v>82893.6158851217</v>
      </c>
      <c r="O79">
        <v>38.9011895477615</v>
      </c>
      <c r="Q79" t="s">
        <v>113</v>
      </c>
      <c r="R79">
        <v>80901.5</v>
      </c>
      <c r="S79">
        <v>39.6</v>
      </c>
      <c r="U79">
        <f t="shared" si="4"/>
        <v>81857.625</v>
      </c>
      <c r="V79">
        <f t="shared" si="5"/>
        <v>38.9</v>
      </c>
    </row>
    <row r="80" spans="1:22" ht="12.75">
      <c r="A80">
        <v>1964</v>
      </c>
      <c r="B80">
        <v>8</v>
      </c>
      <c r="C80" s="3">
        <v>64739</v>
      </c>
      <c r="D80" s="3">
        <v>41.2</v>
      </c>
      <c r="M80" t="s">
        <v>114</v>
      </c>
      <c r="N80">
        <v>83517.2681564873</v>
      </c>
      <c r="O80">
        <v>38.8938939171634</v>
      </c>
      <c r="Q80" t="s">
        <v>114</v>
      </c>
      <c r="R80">
        <v>85214</v>
      </c>
      <c r="S80">
        <v>38.6</v>
      </c>
      <c r="U80">
        <f t="shared" si="4"/>
        <v>82593.5</v>
      </c>
      <c r="V80">
        <f t="shared" si="5"/>
        <v>38.887499999999996</v>
      </c>
    </row>
    <row r="81" spans="1:22" ht="12.75">
      <c r="A81">
        <v>1964</v>
      </c>
      <c r="B81">
        <v>9</v>
      </c>
      <c r="C81" s="3">
        <v>67245</v>
      </c>
      <c r="D81" s="3">
        <v>37.5</v>
      </c>
      <c r="M81" t="s">
        <v>115</v>
      </c>
      <c r="N81">
        <v>84236.4032868124</v>
      </c>
      <c r="O81">
        <v>38.9999524560606</v>
      </c>
      <c r="Q81" t="s">
        <v>115</v>
      </c>
      <c r="R81">
        <v>84052.5</v>
      </c>
      <c r="S81">
        <v>38.4</v>
      </c>
      <c r="U81">
        <f t="shared" si="4"/>
        <v>83267.25</v>
      </c>
      <c r="V81">
        <f t="shared" si="5"/>
        <v>38.9</v>
      </c>
    </row>
    <row r="82" spans="1:22" ht="12.75">
      <c r="A82">
        <v>1964</v>
      </c>
      <c r="B82">
        <v>10</v>
      </c>
      <c r="C82" s="3">
        <v>68198</v>
      </c>
      <c r="D82" s="3">
        <v>40.2</v>
      </c>
      <c r="F82" t="s">
        <v>66</v>
      </c>
      <c r="G82" s="3">
        <f>IF(MIN(D82:D84)/AVERAGE(D82:D84)&lt;0.9,AVERAGE(D82:D84),(3*AVERAGE(D82:D84)-MIN(D82:D84))/2)</f>
        <v>40.2</v>
      </c>
      <c r="H82" s="3">
        <f>IF(MIN(C82:C84)/AVERAGE(C82:C84)&lt;0.9,AVERAGE(C82:C84),(3*AVERAGE(C82:C84)-MIN(C82:C84))/2)</f>
        <v>68321</v>
      </c>
      <c r="I82">
        <f>G82*H82*52/4</f>
        <v>35704554.6</v>
      </c>
      <c r="M82" t="s">
        <v>116</v>
      </c>
      <c r="N82">
        <v>85134.0714780347</v>
      </c>
      <c r="O82">
        <v>39.0490609530898</v>
      </c>
      <c r="Q82" t="s">
        <v>116</v>
      </c>
      <c r="R82">
        <v>85606</v>
      </c>
      <c r="S82">
        <v>39.25</v>
      </c>
      <c r="U82">
        <f t="shared" si="4"/>
        <v>83943.5</v>
      </c>
      <c r="V82">
        <f t="shared" si="5"/>
        <v>38.9625</v>
      </c>
    </row>
    <row r="83" spans="1:22" ht="12.75">
      <c r="A83">
        <v>1964</v>
      </c>
      <c r="B83">
        <v>11</v>
      </c>
      <c r="C83" s="3">
        <v>68444</v>
      </c>
      <c r="D83" s="3">
        <v>39.5</v>
      </c>
      <c r="M83" t="s">
        <v>117</v>
      </c>
      <c r="N83">
        <v>86020.9420928423</v>
      </c>
      <c r="O83">
        <v>39.0715928065808</v>
      </c>
      <c r="Q83" t="s">
        <v>117</v>
      </c>
      <c r="R83">
        <v>83971.5</v>
      </c>
      <c r="S83">
        <v>39.75</v>
      </c>
      <c r="U83">
        <f t="shared" si="4"/>
        <v>84711</v>
      </c>
      <c r="V83">
        <f t="shared" si="5"/>
        <v>39</v>
      </c>
    </row>
    <row r="84" spans="1:22" ht="12.75">
      <c r="A84">
        <v>1964</v>
      </c>
      <c r="B84">
        <v>12</v>
      </c>
      <c r="C84" s="3">
        <v>68182</v>
      </c>
      <c r="D84" s="3">
        <v>40.2</v>
      </c>
      <c r="M84" t="s">
        <v>118</v>
      </c>
      <c r="N84">
        <v>87080.3444371545</v>
      </c>
      <c r="O84">
        <v>38.8366601923836</v>
      </c>
      <c r="Q84" t="s">
        <v>118</v>
      </c>
      <c r="R84">
        <v>88874.5</v>
      </c>
      <c r="S84">
        <v>38.55</v>
      </c>
      <c r="U84">
        <f t="shared" si="4"/>
        <v>85626.125</v>
      </c>
      <c r="V84">
        <f t="shared" si="5"/>
        <v>38.9875</v>
      </c>
    </row>
    <row r="85" spans="1:22" ht="12.75">
      <c r="A85">
        <v>1965</v>
      </c>
      <c r="B85">
        <v>1</v>
      </c>
      <c r="C85" s="3">
        <v>66634</v>
      </c>
      <c r="D85" s="3">
        <v>40.2</v>
      </c>
      <c r="F85" t="s">
        <v>67</v>
      </c>
      <c r="G85" s="3">
        <f>IF(MIN(D85:D87)/AVERAGE(D85:D87)&lt;0.9,AVERAGE(D85:D87),(3*AVERAGE(D85:D87)-MIN(D85:D87))/2)</f>
        <v>40.20000000000001</v>
      </c>
      <c r="H85" s="3">
        <f>IF(MIN(C85:C87)/AVERAGE(C85:C87)&lt;0.9,AVERAGE(C85:C87),(3*AVERAGE(C85:C87)-MIN(C85:C87))/2)</f>
        <v>67289</v>
      </c>
      <c r="I85">
        <f>G85*H85*52/4</f>
        <v>35165231.400000006</v>
      </c>
      <c r="M85" t="s">
        <v>119</v>
      </c>
      <c r="N85">
        <v>87483.2115544878</v>
      </c>
      <c r="O85">
        <v>38.969695648782</v>
      </c>
      <c r="Q85" t="s">
        <v>119</v>
      </c>
      <c r="R85">
        <v>87330</v>
      </c>
      <c r="S85">
        <v>38.4</v>
      </c>
      <c r="U85">
        <f t="shared" si="4"/>
        <v>86445.5</v>
      </c>
      <c r="V85">
        <f t="shared" si="5"/>
        <v>38.9875</v>
      </c>
    </row>
    <row r="86" spans="1:22" ht="12.75">
      <c r="A86">
        <v>1965</v>
      </c>
      <c r="B86">
        <v>2</v>
      </c>
      <c r="C86" s="3">
        <v>66846</v>
      </c>
      <c r="D86" s="3">
        <v>39.8</v>
      </c>
      <c r="M86" t="s">
        <v>120</v>
      </c>
      <c r="N86">
        <v>89558.3525409065</v>
      </c>
      <c r="O86">
        <v>39.1604948266446</v>
      </c>
      <c r="Q86" t="s">
        <v>120</v>
      </c>
      <c r="R86">
        <v>89949</v>
      </c>
      <c r="S86">
        <v>39.35</v>
      </c>
      <c r="U86">
        <f t="shared" si="4"/>
        <v>87531.25</v>
      </c>
      <c r="V86">
        <f t="shared" si="5"/>
        <v>39.012499999999996</v>
      </c>
    </row>
    <row r="87" spans="1:22" ht="12.75">
      <c r="A87">
        <v>1965</v>
      </c>
      <c r="B87">
        <v>3</v>
      </c>
      <c r="C87" s="3">
        <v>67732</v>
      </c>
      <c r="D87" s="3">
        <v>40.2</v>
      </c>
      <c r="M87" t="s">
        <v>121</v>
      </c>
      <c r="N87">
        <v>89837.6944970598</v>
      </c>
      <c r="O87">
        <v>39.1952650035683</v>
      </c>
      <c r="Q87" t="s">
        <v>121</v>
      </c>
      <c r="R87">
        <v>87748.5</v>
      </c>
      <c r="S87">
        <v>39.85</v>
      </c>
      <c r="U87">
        <f t="shared" si="4"/>
        <v>88475.5</v>
      </c>
      <c r="V87">
        <f t="shared" si="5"/>
        <v>39.037499999999994</v>
      </c>
    </row>
    <row r="88" spans="1:22" ht="12.75">
      <c r="A88">
        <v>1965</v>
      </c>
      <c r="B88">
        <v>4</v>
      </c>
      <c r="C88" s="3">
        <v>68125</v>
      </c>
      <c r="D88" s="3">
        <v>39.6</v>
      </c>
      <c r="F88" t="s">
        <v>68</v>
      </c>
      <c r="G88" s="3">
        <f>IF(MIN(D88:D90)/AVERAGE(D88:D90)&lt;0.9,AVERAGE(D88:D90),(3*AVERAGE(D88:D90)-MIN(D88:D90))/2)</f>
        <v>41</v>
      </c>
      <c r="H88" s="3">
        <f>IF(MIN(C88:C90)/AVERAGE(C88:C90)&lt;0.9,AVERAGE(C88:C90),(3*AVERAGE(C88:C90)-MIN(C88:C90))/2)</f>
        <v>69923.5</v>
      </c>
      <c r="I88">
        <f>G88*H88*52/4</f>
        <v>37269225.5</v>
      </c>
      <c r="M88" t="s">
        <v>122</v>
      </c>
      <c r="N88">
        <v>90440.4330205421</v>
      </c>
      <c r="O88">
        <v>39.1822423183754</v>
      </c>
      <c r="Q88" t="s">
        <v>122</v>
      </c>
      <c r="R88">
        <v>92311</v>
      </c>
      <c r="S88">
        <v>38.9</v>
      </c>
      <c r="U88">
        <f t="shared" si="4"/>
        <v>89334.625</v>
      </c>
      <c r="V88">
        <f t="shared" si="5"/>
        <v>39.125</v>
      </c>
    </row>
    <row r="89" spans="1:22" ht="12.75">
      <c r="A89">
        <v>1965</v>
      </c>
      <c r="B89">
        <v>5</v>
      </c>
      <c r="C89" s="3">
        <v>70005</v>
      </c>
      <c r="D89" s="3">
        <v>40.9</v>
      </c>
      <c r="M89" t="s">
        <v>123</v>
      </c>
      <c r="N89">
        <v>91000.118714742</v>
      </c>
      <c r="O89">
        <v>39.1400260495791</v>
      </c>
      <c r="Q89" t="s">
        <v>123</v>
      </c>
      <c r="R89">
        <v>90888</v>
      </c>
      <c r="S89">
        <v>38.6</v>
      </c>
      <c r="U89">
        <f t="shared" si="4"/>
        <v>90224.125</v>
      </c>
      <c r="V89">
        <f t="shared" si="5"/>
        <v>39.175</v>
      </c>
    </row>
    <row r="90" spans="1:22" ht="12.75">
      <c r="A90">
        <v>1965</v>
      </c>
      <c r="B90">
        <v>6</v>
      </c>
      <c r="C90" s="3">
        <v>69842</v>
      </c>
      <c r="D90" s="3">
        <v>41.1</v>
      </c>
      <c r="M90" t="s">
        <v>124</v>
      </c>
      <c r="N90">
        <v>91331.3576699935</v>
      </c>
      <c r="O90">
        <v>39.1728926350167</v>
      </c>
      <c r="Q90" t="s">
        <v>124</v>
      </c>
      <c r="R90">
        <v>91632</v>
      </c>
      <c r="S90">
        <v>39.35</v>
      </c>
      <c r="U90">
        <f t="shared" si="4"/>
        <v>90644.875</v>
      </c>
      <c r="V90">
        <f t="shared" si="5"/>
        <v>39.175</v>
      </c>
    </row>
    <row r="91" spans="1:22" ht="12.75">
      <c r="A91">
        <v>1965</v>
      </c>
      <c r="B91">
        <v>7</v>
      </c>
      <c r="C91" s="3">
        <v>66823</v>
      </c>
      <c r="D91" s="3">
        <v>41.3</v>
      </c>
      <c r="F91" t="s">
        <v>69</v>
      </c>
      <c r="G91" s="3">
        <f>IF(MIN(D91:D93)/AVERAGE(D91:D93)&lt;0.9,AVERAGE(D91:D93),(3*AVERAGE(D91:D93)-MIN(D91:D93))/2)</f>
        <v>41.349999999999994</v>
      </c>
      <c r="H91" s="3">
        <f>IF(MIN(C91:C93)/AVERAGE(C91:C93)&lt;0.9,AVERAGE(C91:C93),(3*AVERAGE(C91:C93)-MIN(C91:C93))/2)</f>
        <v>68140</v>
      </c>
      <c r="I91">
        <f>G91*H91*52/4</f>
        <v>36628656.99999999</v>
      </c>
      <c r="M91" t="s">
        <v>125</v>
      </c>
      <c r="N91">
        <v>92360.0333429349</v>
      </c>
      <c r="O91">
        <v>39.1246290489685</v>
      </c>
      <c r="Q91" t="s">
        <v>125</v>
      </c>
      <c r="R91">
        <v>90277.5</v>
      </c>
      <c r="S91">
        <v>39.75</v>
      </c>
      <c r="U91">
        <f t="shared" si="4"/>
        <v>91277.125</v>
      </c>
      <c r="V91">
        <f t="shared" si="5"/>
        <v>39.15</v>
      </c>
    </row>
    <row r="92" spans="1:22" ht="12.75">
      <c r="A92">
        <v>1965</v>
      </c>
      <c r="B92">
        <v>8</v>
      </c>
      <c r="C92" s="3">
        <v>66482</v>
      </c>
      <c r="D92" s="3">
        <v>41.4</v>
      </c>
      <c r="M92" t="s">
        <v>126</v>
      </c>
      <c r="N92">
        <v>92549.4573363393</v>
      </c>
      <c r="O92">
        <v>39.1738657326274</v>
      </c>
      <c r="Q92" t="s">
        <v>126</v>
      </c>
      <c r="R92">
        <v>94423.5</v>
      </c>
      <c r="S92">
        <v>38.9</v>
      </c>
      <c r="U92">
        <f t="shared" si="4"/>
        <v>91805.25</v>
      </c>
      <c r="V92">
        <f t="shared" si="5"/>
        <v>39.15</v>
      </c>
    </row>
    <row r="93" spans="1:22" ht="12.75">
      <c r="A93">
        <v>1965</v>
      </c>
      <c r="B93">
        <v>9</v>
      </c>
      <c r="C93" s="3">
        <v>69457</v>
      </c>
      <c r="D93" s="3">
        <v>41</v>
      </c>
      <c r="M93" t="s">
        <v>127</v>
      </c>
      <c r="N93">
        <v>92118.2316781223</v>
      </c>
      <c r="O93">
        <v>38.8545725226446</v>
      </c>
      <c r="Q93" t="s">
        <v>127</v>
      </c>
      <c r="R93">
        <v>92036</v>
      </c>
      <c r="S93">
        <v>38.35</v>
      </c>
      <c r="U93">
        <f t="shared" si="4"/>
        <v>92092.25</v>
      </c>
      <c r="V93">
        <f t="shared" si="5"/>
        <v>39.0875</v>
      </c>
    </row>
    <row r="94" spans="1:22" ht="12.75">
      <c r="A94">
        <v>1965</v>
      </c>
      <c r="B94">
        <v>10</v>
      </c>
      <c r="C94" s="3">
        <v>70649</v>
      </c>
      <c r="D94" s="3">
        <v>40.6</v>
      </c>
      <c r="F94" t="s">
        <v>70</v>
      </c>
      <c r="G94" s="3">
        <f>IF(MIN(D94:D96)/AVERAGE(D94:D96)&lt;0.9,AVERAGE(D94:D96),(3*AVERAGE(D94:D96)-MIN(D94:D96))/2)</f>
        <v>40.50000000000001</v>
      </c>
      <c r="H94" s="3">
        <f>IF(MIN(C94:C96)/AVERAGE(C94:C96)&lt;0.9,AVERAGE(C94:C96),(3*AVERAGE(C94:C96)-MIN(C94:C96))/2)</f>
        <v>70689</v>
      </c>
      <c r="I94">
        <f>G94*H94*52/4</f>
        <v>37217758.50000001</v>
      </c>
      <c r="M94" t="s">
        <v>128</v>
      </c>
      <c r="N94">
        <v>91541.8592613144</v>
      </c>
      <c r="O94">
        <v>38.5846844556161</v>
      </c>
      <c r="Q94" t="s">
        <v>128</v>
      </c>
      <c r="R94">
        <v>91829</v>
      </c>
      <c r="S94">
        <v>38.75</v>
      </c>
      <c r="U94">
        <f t="shared" si="4"/>
        <v>92141.5</v>
      </c>
      <c r="V94">
        <f t="shared" si="5"/>
        <v>38.9375</v>
      </c>
    </row>
    <row r="95" spans="1:22" ht="12.75">
      <c r="A95">
        <v>1965</v>
      </c>
      <c r="B95">
        <v>11</v>
      </c>
      <c r="C95" s="3">
        <v>70525</v>
      </c>
      <c r="D95" s="3">
        <v>39.7</v>
      </c>
      <c r="M95" t="s">
        <v>129</v>
      </c>
      <c r="N95">
        <v>91702.6182478864</v>
      </c>
      <c r="O95">
        <v>38.5654701027108</v>
      </c>
      <c r="Q95" t="s">
        <v>129</v>
      </c>
      <c r="R95">
        <v>89690</v>
      </c>
      <c r="S95">
        <v>39.15</v>
      </c>
      <c r="U95">
        <f t="shared" si="4"/>
        <v>91994.625</v>
      </c>
      <c r="V95">
        <f t="shared" si="5"/>
        <v>38.7875</v>
      </c>
    </row>
    <row r="96" spans="1:22" ht="12.75">
      <c r="A96">
        <v>1965</v>
      </c>
      <c r="B96">
        <v>12</v>
      </c>
      <c r="C96" s="3">
        <v>70729</v>
      </c>
      <c r="D96" s="3">
        <v>40.4</v>
      </c>
      <c r="M96" t="s">
        <v>130</v>
      </c>
      <c r="N96">
        <v>92350.8482904235</v>
      </c>
      <c r="O96">
        <v>38.7111760029815</v>
      </c>
      <c r="Q96" t="s">
        <v>130</v>
      </c>
      <c r="R96">
        <v>94139.5</v>
      </c>
      <c r="S96">
        <v>38.45</v>
      </c>
      <c r="U96">
        <f t="shared" si="4"/>
        <v>91923.625</v>
      </c>
      <c r="V96">
        <f t="shared" si="5"/>
        <v>38.675</v>
      </c>
    </row>
    <row r="97" spans="1:22" ht="12.75">
      <c r="A97">
        <v>1966</v>
      </c>
      <c r="B97">
        <v>1</v>
      </c>
      <c r="C97" s="3">
        <v>68761</v>
      </c>
      <c r="D97" s="3">
        <v>39.9</v>
      </c>
      <c r="F97" t="s">
        <v>71</v>
      </c>
      <c r="G97" s="3">
        <f>IF(MIN(D97:D99)/AVERAGE(D97:D99)&lt;0.9,AVERAGE(D97:D99),(3*AVERAGE(D97:D99)-MIN(D97:D99))/2)</f>
        <v>40.099999999999994</v>
      </c>
      <c r="H97" s="3">
        <f>IF(MIN(C97:C99)/AVERAGE(C97:C99)&lt;0.9,AVERAGE(C97:C99),(3*AVERAGE(C97:C99)-MIN(C97:C99))/2)</f>
        <v>69315</v>
      </c>
      <c r="I97">
        <f>G97*H97*52/4</f>
        <v>36133909.49999999</v>
      </c>
      <c r="M97" t="s">
        <v>131</v>
      </c>
      <c r="N97">
        <v>92931.7900991139</v>
      </c>
      <c r="O97">
        <v>38.7219355432276</v>
      </c>
      <c r="Q97" t="s">
        <v>131</v>
      </c>
      <c r="R97">
        <v>92834.5</v>
      </c>
      <c r="S97">
        <v>38.25</v>
      </c>
      <c r="U97">
        <f t="shared" si="4"/>
        <v>92123.25</v>
      </c>
      <c r="V97">
        <f t="shared" si="5"/>
        <v>38.650000000000006</v>
      </c>
    </row>
    <row r="98" spans="1:22" ht="12.75">
      <c r="A98">
        <v>1966</v>
      </c>
      <c r="B98">
        <v>2</v>
      </c>
      <c r="C98" s="3">
        <v>68994</v>
      </c>
      <c r="D98" s="3">
        <v>39.9</v>
      </c>
      <c r="M98" t="s">
        <v>132</v>
      </c>
      <c r="N98">
        <v>93128.0529357434</v>
      </c>
      <c r="O98">
        <v>38.5422731247556</v>
      </c>
      <c r="Q98" t="s">
        <v>132</v>
      </c>
      <c r="R98">
        <v>93468.5</v>
      </c>
      <c r="S98">
        <v>38.7</v>
      </c>
      <c r="U98">
        <f t="shared" si="4"/>
        <v>92533.125</v>
      </c>
      <c r="V98">
        <f t="shared" si="5"/>
        <v>38.6375</v>
      </c>
    </row>
    <row r="99" spans="1:22" ht="12.75">
      <c r="A99">
        <v>1966</v>
      </c>
      <c r="B99">
        <v>3</v>
      </c>
      <c r="C99" s="3">
        <v>69636</v>
      </c>
      <c r="D99" s="3">
        <v>40.3</v>
      </c>
      <c r="M99" t="s">
        <v>133</v>
      </c>
      <c r="N99">
        <v>93070.6848155474</v>
      </c>
      <c r="O99">
        <v>38.6432012904459</v>
      </c>
      <c r="Q99" t="s">
        <v>133</v>
      </c>
      <c r="R99">
        <v>91111</v>
      </c>
      <c r="S99">
        <v>39.2</v>
      </c>
      <c r="U99">
        <f t="shared" si="4"/>
        <v>92888.375</v>
      </c>
      <c r="V99">
        <f t="shared" si="5"/>
        <v>38.650000000000006</v>
      </c>
    </row>
    <row r="100" spans="1:22" ht="12.75">
      <c r="A100">
        <v>1966</v>
      </c>
      <c r="B100">
        <v>4</v>
      </c>
      <c r="C100" s="3">
        <v>70115</v>
      </c>
      <c r="D100" s="3">
        <v>40.3</v>
      </c>
      <c r="F100" t="s">
        <v>72</v>
      </c>
      <c r="G100" s="3">
        <f>IF(MIN(D100:D102)/AVERAGE(D100:D102)&lt;0.9,AVERAGE(D100:D102),(3*AVERAGE(D100:D102)-MIN(D100:D102))/2)</f>
        <v>40.85</v>
      </c>
      <c r="H100" s="3">
        <f>IF(MIN(C100:C102)/AVERAGE(C100:C102)&lt;0.9,AVERAGE(C100:C102),(3*AVERAGE(C100:C102)-MIN(C100:C102))/2)</f>
        <v>71399</v>
      </c>
      <c r="I100">
        <f>G100*H100*52/4</f>
        <v>37916438.949999996</v>
      </c>
      <c r="M100" t="s">
        <v>134</v>
      </c>
      <c r="N100">
        <v>92964.1264413766</v>
      </c>
      <c r="O100">
        <v>38.4064420607573</v>
      </c>
      <c r="Q100" t="s">
        <v>134</v>
      </c>
      <c r="R100">
        <v>94658.5</v>
      </c>
      <c r="S100">
        <v>38.15</v>
      </c>
      <c r="U100">
        <f t="shared" si="4"/>
        <v>93018.125</v>
      </c>
      <c r="V100">
        <f t="shared" si="5"/>
        <v>38.575</v>
      </c>
    </row>
    <row r="101" spans="1:22" ht="12.75">
      <c r="A101">
        <v>1966</v>
      </c>
      <c r="B101">
        <v>5</v>
      </c>
      <c r="C101" s="3">
        <v>71349</v>
      </c>
      <c r="D101" s="3">
        <v>40.4</v>
      </c>
      <c r="M101" t="s">
        <v>135</v>
      </c>
      <c r="N101">
        <v>94272.862600657</v>
      </c>
      <c r="O101">
        <v>38.3388333711623</v>
      </c>
      <c r="Q101" t="s">
        <v>135</v>
      </c>
      <c r="R101">
        <v>94122.5</v>
      </c>
      <c r="S101">
        <v>37.9</v>
      </c>
      <c r="U101">
        <f t="shared" si="4"/>
        <v>93340.125</v>
      </c>
      <c r="V101">
        <f t="shared" si="5"/>
        <v>38.487500000000004</v>
      </c>
    </row>
    <row r="102" spans="1:22" ht="12.75">
      <c r="A102">
        <v>1966</v>
      </c>
      <c r="B102">
        <v>6</v>
      </c>
      <c r="C102" s="3">
        <v>71449</v>
      </c>
      <c r="D102" s="3">
        <v>41.3</v>
      </c>
      <c r="M102" t="s">
        <v>136</v>
      </c>
      <c r="N102">
        <v>94687.2990532031</v>
      </c>
      <c r="O102">
        <v>38.1935866530449</v>
      </c>
      <c r="Q102" t="s">
        <v>136</v>
      </c>
      <c r="R102">
        <v>95093.5</v>
      </c>
      <c r="S102">
        <v>38.35</v>
      </c>
      <c r="U102">
        <f t="shared" si="4"/>
        <v>93746.375</v>
      </c>
      <c r="V102">
        <f t="shared" si="5"/>
        <v>38.4</v>
      </c>
    </row>
    <row r="103" spans="1:22" ht="12.75">
      <c r="A103">
        <v>1966</v>
      </c>
      <c r="B103">
        <v>7</v>
      </c>
      <c r="C103" s="3">
        <v>68359</v>
      </c>
      <c r="D103" s="3">
        <v>41.4</v>
      </c>
      <c r="F103" t="s">
        <v>73</v>
      </c>
      <c r="G103" s="3">
        <f>IF(MIN(D103:D105)/AVERAGE(D103:D105)&lt;0.9,AVERAGE(D103:D105),(3*AVERAGE(D103:D105)-MIN(D103:D105))/2)</f>
        <v>41.35</v>
      </c>
      <c r="H103" s="3">
        <f>IF(MIN(C103:C105)/AVERAGE(C103:C105)&lt;0.9,AVERAGE(C103:C105),(3*AVERAGE(C103:C105)-MIN(C103:C105))/2)</f>
        <v>69952</v>
      </c>
      <c r="I103">
        <f>G103*H103*52/4</f>
        <v>37602697.6</v>
      </c>
      <c r="M103" t="s">
        <v>137</v>
      </c>
      <c r="N103">
        <v>94286.00205892</v>
      </c>
      <c r="O103">
        <v>38.1769750028655</v>
      </c>
      <c r="Q103" t="s">
        <v>137</v>
      </c>
      <c r="R103">
        <v>92405.5</v>
      </c>
      <c r="S103">
        <v>38.7</v>
      </c>
      <c r="U103">
        <f t="shared" si="4"/>
        <v>94070</v>
      </c>
      <c r="V103">
        <f t="shared" si="5"/>
        <v>38.275000000000006</v>
      </c>
    </row>
    <row r="104" spans="1:22" ht="12.75">
      <c r="A104">
        <v>1966</v>
      </c>
      <c r="B104">
        <v>8</v>
      </c>
      <c r="C104" s="3">
        <v>68651</v>
      </c>
      <c r="D104" s="3">
        <v>41.3</v>
      </c>
      <c r="M104" t="s">
        <v>138</v>
      </c>
      <c r="N104">
        <v>93891.5891872526</v>
      </c>
      <c r="O104">
        <v>38.1567710785758</v>
      </c>
      <c r="Q104" t="s">
        <v>138</v>
      </c>
      <c r="R104">
        <v>95513.5</v>
      </c>
      <c r="S104">
        <v>37.9</v>
      </c>
      <c r="U104">
        <f t="shared" si="4"/>
        <v>94283.75</v>
      </c>
      <c r="V104">
        <f t="shared" si="5"/>
        <v>38.2125</v>
      </c>
    </row>
    <row r="105" spans="1:22" ht="12.75">
      <c r="A105">
        <v>1966</v>
      </c>
      <c r="B105">
        <v>9</v>
      </c>
      <c r="C105" s="3">
        <v>71253</v>
      </c>
      <c r="D105" s="3">
        <v>40.8</v>
      </c>
      <c r="M105" t="s">
        <v>139</v>
      </c>
      <c r="N105">
        <v>93897.6439206693</v>
      </c>
      <c r="O105">
        <v>38.2616588951087</v>
      </c>
      <c r="Q105" t="s">
        <v>139</v>
      </c>
      <c r="R105">
        <v>93695</v>
      </c>
      <c r="S105">
        <v>37.85</v>
      </c>
      <c r="U105">
        <f t="shared" si="4"/>
        <v>94176.875</v>
      </c>
      <c r="V105">
        <f t="shared" si="5"/>
        <v>38.2</v>
      </c>
    </row>
    <row r="106" spans="1:22" ht="12.75">
      <c r="A106">
        <v>1966</v>
      </c>
      <c r="B106">
        <v>10</v>
      </c>
      <c r="C106" s="3">
        <v>72114</v>
      </c>
      <c r="D106" s="3">
        <v>40.4</v>
      </c>
      <c r="F106" t="s">
        <v>74</v>
      </c>
      <c r="G106" s="3">
        <f>IF(MIN(D106:D108)/AVERAGE(D106:D108)&lt;0.9,AVERAGE(D106:D108),(3*AVERAGE(D106:D108)-MIN(D106:D108))/2)</f>
        <v>40.2</v>
      </c>
      <c r="H106" s="3">
        <f>IF(MIN(C106:C108)/AVERAGE(C106:C108)&lt;0.9,AVERAGE(C106:C108),(3*AVERAGE(C106:C108)-MIN(C106:C108))/2)</f>
        <v>72379.5</v>
      </c>
      <c r="I106">
        <f>G106*H106*52/4</f>
        <v>37825526.7</v>
      </c>
      <c r="M106" t="s">
        <v>140</v>
      </c>
      <c r="N106">
        <v>94915.1736705266</v>
      </c>
      <c r="O106">
        <v>38.3898209244558</v>
      </c>
      <c r="Q106" t="s">
        <v>140</v>
      </c>
      <c r="R106">
        <v>95328</v>
      </c>
      <c r="S106">
        <v>38.55</v>
      </c>
      <c r="U106">
        <f t="shared" si="4"/>
        <v>94235.5</v>
      </c>
      <c r="V106">
        <f t="shared" si="5"/>
        <v>38.25</v>
      </c>
    </row>
    <row r="107" spans="1:22" ht="12.75">
      <c r="A107">
        <v>1966</v>
      </c>
      <c r="B107">
        <v>11</v>
      </c>
      <c r="C107" s="3">
        <v>72558</v>
      </c>
      <c r="D107" s="3">
        <v>39</v>
      </c>
      <c r="M107" t="s">
        <v>141</v>
      </c>
      <c r="N107">
        <v>96508.6947926187</v>
      </c>
      <c r="O107">
        <v>38.5496262433012</v>
      </c>
      <c r="Q107" t="s">
        <v>141</v>
      </c>
      <c r="R107">
        <v>94706.5</v>
      </c>
      <c r="S107">
        <v>39.05</v>
      </c>
      <c r="U107">
        <f t="shared" si="4"/>
        <v>94810.75</v>
      </c>
      <c r="V107">
        <f t="shared" si="5"/>
        <v>38.3375</v>
      </c>
    </row>
    <row r="108" spans="1:22" ht="12.75">
      <c r="A108">
        <v>1966</v>
      </c>
      <c r="B108">
        <v>12</v>
      </c>
      <c r="C108" s="3">
        <v>72201</v>
      </c>
      <c r="D108" s="3">
        <v>40</v>
      </c>
      <c r="M108" t="s">
        <v>142</v>
      </c>
      <c r="N108">
        <v>97769.8892655115</v>
      </c>
      <c r="O108">
        <v>38.7085178142466</v>
      </c>
      <c r="Q108" t="s">
        <v>142</v>
      </c>
      <c r="R108">
        <v>99381</v>
      </c>
      <c r="S108">
        <v>38.45</v>
      </c>
      <c r="U108">
        <f aca="true" t="shared" si="6" ref="U108:U139">AVERAGE(R105:R108)</f>
        <v>95777.625</v>
      </c>
      <c r="V108">
        <f aca="true" t="shared" si="7" ref="V108:V139">AVERAGE(S105:S108)</f>
        <v>38.475</v>
      </c>
    </row>
    <row r="109" spans="1:22" ht="12.75">
      <c r="A109">
        <v>1967</v>
      </c>
      <c r="B109">
        <v>1</v>
      </c>
      <c r="C109" s="3">
        <v>69730</v>
      </c>
      <c r="D109" s="3">
        <v>40</v>
      </c>
      <c r="F109" t="s">
        <v>75</v>
      </c>
      <c r="G109" s="3">
        <f>IF(MIN(D109:D111)/AVERAGE(D109:D111)&lt;0.9,AVERAGE(D109:D111),(3*AVERAGE(D109:D111)-MIN(D109:D111))/2)</f>
        <v>39.95</v>
      </c>
      <c r="H109" s="3">
        <f>IF(MIN(C109:C111)/AVERAGE(C109:C111)&lt;0.9,AVERAGE(C109:C111),(3*AVERAGE(C109:C111)-MIN(C109:C111))/2)</f>
        <v>70028.5</v>
      </c>
      <c r="I109">
        <f>G109*H109*52/4</f>
        <v>36369301.475</v>
      </c>
      <c r="M109" t="s">
        <v>143</v>
      </c>
      <c r="N109">
        <v>98369.0755094159</v>
      </c>
      <c r="O109">
        <v>38.6948691952137</v>
      </c>
      <c r="Q109" t="s">
        <v>143</v>
      </c>
      <c r="R109">
        <v>98136.5</v>
      </c>
      <c r="S109">
        <v>38.3</v>
      </c>
      <c r="U109">
        <f t="shared" si="6"/>
        <v>96888</v>
      </c>
      <c r="V109">
        <f t="shared" si="7"/>
        <v>38.5875</v>
      </c>
    </row>
    <row r="110" spans="1:22" ht="12.75">
      <c r="A110">
        <v>1967</v>
      </c>
      <c r="B110">
        <v>2</v>
      </c>
      <c r="C110" s="3">
        <v>70010</v>
      </c>
      <c r="D110" s="3">
        <v>39.6</v>
      </c>
      <c r="M110" t="s">
        <v>144</v>
      </c>
      <c r="N110">
        <v>100099.219201293</v>
      </c>
      <c r="O110">
        <v>38.9360052589667</v>
      </c>
      <c r="Q110" t="s">
        <v>144</v>
      </c>
      <c r="R110">
        <v>100526</v>
      </c>
      <c r="S110">
        <v>39.1</v>
      </c>
      <c r="U110">
        <f t="shared" si="6"/>
        <v>98187.5</v>
      </c>
      <c r="V110">
        <f t="shared" si="7"/>
        <v>38.725</v>
      </c>
    </row>
    <row r="111" spans="1:22" ht="12.75">
      <c r="A111">
        <v>1967</v>
      </c>
      <c r="B111">
        <v>3</v>
      </c>
      <c r="C111" s="3">
        <v>70047</v>
      </c>
      <c r="D111" s="3">
        <v>39.9</v>
      </c>
      <c r="M111" t="s">
        <v>145</v>
      </c>
      <c r="N111">
        <v>100295.26061977</v>
      </c>
      <c r="O111">
        <v>38.9217854529094</v>
      </c>
      <c r="Q111" t="s">
        <v>145</v>
      </c>
      <c r="R111">
        <v>98494.5</v>
      </c>
      <c r="S111">
        <v>39.4</v>
      </c>
      <c r="U111">
        <f t="shared" si="6"/>
        <v>99134.5</v>
      </c>
      <c r="V111">
        <f t="shared" si="7"/>
        <v>38.8125</v>
      </c>
    </row>
    <row r="112" spans="1:22" ht="12.75">
      <c r="A112">
        <v>1967</v>
      </c>
      <c r="B112">
        <v>4</v>
      </c>
      <c r="C112" s="3">
        <v>71038</v>
      </c>
      <c r="D112" s="3">
        <v>40.1</v>
      </c>
      <c r="F112" t="s">
        <v>76</v>
      </c>
      <c r="G112" s="3">
        <f>IF(MIN(D112:D114)/AVERAGE(D112:D114)&lt;0.9,AVERAGE(D112:D114),(3*AVERAGE(D112:D114)-MIN(D112:D114))/2)</f>
        <v>40.5</v>
      </c>
      <c r="H112" s="3">
        <f>IF(MIN(C112:C114)/AVERAGE(C112:C114)&lt;0.9,AVERAGE(C112:C114),(3*AVERAGE(C112:C114)-MIN(C112:C114))/2)</f>
        <v>71095</v>
      </c>
      <c r="I112">
        <f>G112*H112*52/4</f>
        <v>37431517.5</v>
      </c>
      <c r="M112" t="s">
        <v>146</v>
      </c>
      <c r="N112">
        <v>100745.022476711</v>
      </c>
      <c r="O112">
        <v>38.9498974588233</v>
      </c>
      <c r="Q112" t="s">
        <v>146</v>
      </c>
      <c r="R112">
        <v>102354</v>
      </c>
      <c r="S112">
        <v>38.7</v>
      </c>
      <c r="U112">
        <f t="shared" si="6"/>
        <v>99877.75</v>
      </c>
      <c r="V112">
        <f t="shared" si="7"/>
        <v>38.875</v>
      </c>
    </row>
    <row r="113" spans="1:22" ht="12.75">
      <c r="A113">
        <v>1967</v>
      </c>
      <c r="B113">
        <v>5</v>
      </c>
      <c r="C113" s="3">
        <v>71152</v>
      </c>
      <c r="D113" s="3">
        <v>40.2</v>
      </c>
      <c r="M113" t="s">
        <v>147</v>
      </c>
      <c r="N113">
        <v>101140.067873004</v>
      </c>
      <c r="O113">
        <v>39.1343901092337</v>
      </c>
      <c r="Q113" t="s">
        <v>147</v>
      </c>
      <c r="R113">
        <v>100907</v>
      </c>
      <c r="S113">
        <v>38.75</v>
      </c>
      <c r="U113">
        <f t="shared" si="6"/>
        <v>100570.375</v>
      </c>
      <c r="V113">
        <f t="shared" si="7"/>
        <v>38.9875</v>
      </c>
    </row>
    <row r="114" spans="1:22" ht="12.75">
      <c r="A114">
        <v>1967</v>
      </c>
      <c r="B114">
        <v>6</v>
      </c>
      <c r="C114" s="3">
        <v>70251</v>
      </c>
      <c r="D114" s="3">
        <v>40.8</v>
      </c>
      <c r="M114" t="s">
        <v>148</v>
      </c>
      <c r="N114">
        <v>101356.956270197</v>
      </c>
      <c r="O114">
        <v>39.2362463939873</v>
      </c>
      <c r="Q114" t="s">
        <v>148</v>
      </c>
      <c r="R114">
        <v>101783</v>
      </c>
      <c r="S114">
        <v>39.4</v>
      </c>
      <c r="U114">
        <f t="shared" si="6"/>
        <v>100884.625</v>
      </c>
      <c r="V114">
        <f t="shared" si="7"/>
        <v>39.0625</v>
      </c>
    </row>
    <row r="115" spans="1:22" ht="12.75">
      <c r="A115">
        <v>1967</v>
      </c>
      <c r="B115">
        <v>7</v>
      </c>
      <c r="C115" s="3">
        <v>67228</v>
      </c>
      <c r="D115" s="3">
        <v>41.2</v>
      </c>
      <c r="F115" t="s">
        <v>77</v>
      </c>
      <c r="G115" s="3">
        <f>IF(MIN(D115:D117)/AVERAGE(D115:D117)&lt;0.9,AVERAGE(D115:D117),(3*AVERAGE(D115:D117)-MIN(D115:D117))/2)</f>
        <v>41.25</v>
      </c>
      <c r="H115" s="3">
        <f>IF(MIN(C115:C117)/AVERAGE(C115:C117)&lt;0.9,AVERAGE(C115:C117),(3*AVERAGE(C115:C117)-MIN(C115:C117))/2)</f>
        <v>69576</v>
      </c>
      <c r="I115">
        <f>G115*H115*52/4</f>
        <v>37310130</v>
      </c>
      <c r="M115" t="s">
        <v>149</v>
      </c>
      <c r="N115">
        <v>102008.252589256</v>
      </c>
      <c r="O115">
        <v>39.0942620053709</v>
      </c>
      <c r="Q115" t="s">
        <v>149</v>
      </c>
      <c r="R115">
        <v>100201</v>
      </c>
      <c r="S115">
        <v>39.55</v>
      </c>
      <c r="U115">
        <f t="shared" si="6"/>
        <v>101311.25</v>
      </c>
      <c r="V115">
        <f t="shared" si="7"/>
        <v>39.099999999999994</v>
      </c>
    </row>
    <row r="116" spans="1:22" ht="12.75">
      <c r="A116">
        <v>1967</v>
      </c>
      <c r="B116">
        <v>8</v>
      </c>
      <c r="C116" s="3">
        <v>67940</v>
      </c>
      <c r="D116" s="3">
        <v>41.3</v>
      </c>
      <c r="M116" t="s">
        <v>150</v>
      </c>
      <c r="N116">
        <v>102651.753308782</v>
      </c>
      <c r="O116">
        <v>39.2872178527531</v>
      </c>
      <c r="Q116" t="s">
        <v>150</v>
      </c>
      <c r="R116">
        <v>104266</v>
      </c>
      <c r="S116">
        <v>39.05</v>
      </c>
      <c r="U116">
        <f t="shared" si="6"/>
        <v>101789.25</v>
      </c>
      <c r="V116">
        <f t="shared" si="7"/>
        <v>39.1875</v>
      </c>
    </row>
    <row r="117" spans="1:22" ht="12.75">
      <c r="A117">
        <v>1967</v>
      </c>
      <c r="B117">
        <v>9</v>
      </c>
      <c r="C117" s="3">
        <v>71212</v>
      </c>
      <c r="D117" s="3">
        <v>41</v>
      </c>
      <c r="M117" t="s">
        <v>151</v>
      </c>
      <c r="N117">
        <v>103453.663780868</v>
      </c>
      <c r="O117">
        <v>39.2750771370814</v>
      </c>
      <c r="Q117" t="s">
        <v>151</v>
      </c>
      <c r="R117">
        <v>103211</v>
      </c>
      <c r="S117">
        <v>38.9</v>
      </c>
      <c r="U117">
        <f t="shared" si="6"/>
        <v>102365.25</v>
      </c>
      <c r="V117">
        <f t="shared" si="7"/>
        <v>39.224999999999994</v>
      </c>
    </row>
    <row r="118" spans="1:22" ht="12.75">
      <c r="A118">
        <v>1967</v>
      </c>
      <c r="B118">
        <v>10</v>
      </c>
      <c r="C118" s="3">
        <v>72250</v>
      </c>
      <c r="D118" s="3">
        <v>40.1</v>
      </c>
      <c r="F118" t="s">
        <v>78</v>
      </c>
      <c r="G118" s="3">
        <f>IF(MIN(D118:D120)/AVERAGE(D118:D120)&lt;0.9,AVERAGE(D118:D120),(3*AVERAGE(D118:D120)-MIN(D118:D120))/2)</f>
        <v>40.150000000000006</v>
      </c>
      <c r="H118" s="3">
        <f>IF(MIN(C118:C120)/AVERAGE(C118:C120)&lt;0.9,AVERAGE(C118:C120),(3*AVERAGE(C118:C120)-MIN(C118:C120))/2)</f>
        <v>72818.5</v>
      </c>
      <c r="I118">
        <f>G118*H118*52/4</f>
        <v>38007616.075</v>
      </c>
      <c r="M118" t="s">
        <v>152</v>
      </c>
      <c r="N118">
        <v>104196.358917802</v>
      </c>
      <c r="O118">
        <v>39.1409464025633</v>
      </c>
      <c r="Q118" t="s">
        <v>152</v>
      </c>
      <c r="R118">
        <v>104664.5</v>
      </c>
      <c r="S118">
        <v>39.3</v>
      </c>
      <c r="U118">
        <f t="shared" si="6"/>
        <v>103085.625</v>
      </c>
      <c r="V118">
        <f t="shared" si="7"/>
        <v>39.2</v>
      </c>
    </row>
    <row r="119" spans="1:22" ht="12.75">
      <c r="A119">
        <v>1967</v>
      </c>
      <c r="B119">
        <v>11</v>
      </c>
      <c r="C119" s="3">
        <v>72643</v>
      </c>
      <c r="D119" s="3">
        <v>40.2</v>
      </c>
      <c r="M119" t="s">
        <v>153</v>
      </c>
      <c r="N119">
        <v>104653.064845353</v>
      </c>
      <c r="O119">
        <v>39.2126065759862</v>
      </c>
      <c r="Q119" t="s">
        <v>153</v>
      </c>
      <c r="R119">
        <v>102785</v>
      </c>
      <c r="S119">
        <v>39.65</v>
      </c>
      <c r="U119">
        <f t="shared" si="6"/>
        <v>103731.625</v>
      </c>
      <c r="V119">
        <f t="shared" si="7"/>
        <v>39.224999999999994</v>
      </c>
    </row>
    <row r="120" spans="1:22" ht="12.75">
      <c r="A120">
        <v>1967</v>
      </c>
      <c r="B120">
        <v>12</v>
      </c>
      <c r="C120" s="3">
        <v>72994</v>
      </c>
      <c r="D120" s="3">
        <v>40</v>
      </c>
      <c r="M120" t="s">
        <v>154</v>
      </c>
      <c r="N120">
        <v>105134.671143832</v>
      </c>
      <c r="O120">
        <v>39.3211677370423</v>
      </c>
      <c r="Q120" t="s">
        <v>154</v>
      </c>
      <c r="R120">
        <v>106794.5</v>
      </c>
      <c r="S120">
        <v>39.1</v>
      </c>
      <c r="U120">
        <f t="shared" si="6"/>
        <v>104363.75</v>
      </c>
      <c r="V120">
        <f t="shared" si="7"/>
        <v>39.2375</v>
      </c>
    </row>
    <row r="121" spans="1:22" ht="12.75">
      <c r="A121">
        <v>1968</v>
      </c>
      <c r="B121">
        <v>1</v>
      </c>
      <c r="C121" s="3">
        <v>69595</v>
      </c>
      <c r="D121" s="3">
        <v>39.3</v>
      </c>
      <c r="F121" t="s">
        <v>79</v>
      </c>
      <c r="G121" s="3">
        <f>IF(MIN(D121:D123)/AVERAGE(D121:D123)&lt;0.9,AVERAGE(D121:D123),(3*AVERAGE(D121:D123)-MIN(D121:D123))/2)</f>
        <v>39.699999999999996</v>
      </c>
      <c r="H121" s="3">
        <f>IF(MIN(C121:C123)/AVERAGE(C121:C123)&lt;0.9,AVERAGE(C121:C123),(3*AVERAGE(C121:C123)-MIN(C121:C123))/2)</f>
        <v>71568</v>
      </c>
      <c r="I121">
        <f>G121*H121*52/4</f>
        <v>36936244.8</v>
      </c>
      <c r="M121" t="s">
        <v>155</v>
      </c>
      <c r="N121">
        <v>105920.754456729</v>
      </c>
      <c r="O121">
        <v>39.3188961120745</v>
      </c>
      <c r="Q121" t="s">
        <v>155</v>
      </c>
      <c r="R121">
        <v>105637.5</v>
      </c>
      <c r="S121">
        <v>38.95</v>
      </c>
      <c r="U121">
        <f t="shared" si="6"/>
        <v>104970.375</v>
      </c>
      <c r="V121">
        <f t="shared" si="7"/>
        <v>39.25</v>
      </c>
    </row>
    <row r="122" spans="1:22" ht="12.75">
      <c r="A122">
        <v>1968</v>
      </c>
      <c r="B122">
        <v>2</v>
      </c>
      <c r="C122" s="3">
        <v>71284</v>
      </c>
      <c r="D122" s="3">
        <v>39.5</v>
      </c>
      <c r="M122" t="s">
        <v>156</v>
      </c>
      <c r="N122">
        <v>106644.614349904</v>
      </c>
      <c r="O122">
        <v>39.3460742206267</v>
      </c>
      <c r="Q122" t="s">
        <v>156</v>
      </c>
      <c r="R122">
        <v>107156</v>
      </c>
      <c r="S122">
        <v>39.5</v>
      </c>
      <c r="U122">
        <f t="shared" si="6"/>
        <v>105593.25</v>
      </c>
      <c r="V122">
        <f t="shared" si="7"/>
        <v>39.3</v>
      </c>
    </row>
    <row r="123" spans="1:22" ht="12.75">
      <c r="A123">
        <v>1968</v>
      </c>
      <c r="B123">
        <v>3</v>
      </c>
      <c r="C123" s="3">
        <v>71852</v>
      </c>
      <c r="D123" s="3">
        <v>39.9</v>
      </c>
      <c r="M123" t="s">
        <v>157</v>
      </c>
      <c r="N123">
        <v>107288.354613214</v>
      </c>
      <c r="O123">
        <v>39.4734926677452</v>
      </c>
      <c r="Q123" t="s">
        <v>157</v>
      </c>
      <c r="R123">
        <v>105375</v>
      </c>
      <c r="S123">
        <v>39.9</v>
      </c>
      <c r="U123">
        <f t="shared" si="6"/>
        <v>106240.75</v>
      </c>
      <c r="V123">
        <f t="shared" si="7"/>
        <v>39.362500000000004</v>
      </c>
    </row>
    <row r="124" spans="1:22" ht="12.75">
      <c r="A124">
        <v>1968</v>
      </c>
      <c r="B124">
        <v>4</v>
      </c>
      <c r="C124" s="3">
        <v>71501</v>
      </c>
      <c r="D124" s="3">
        <v>38.7</v>
      </c>
      <c r="F124" t="s">
        <v>80</v>
      </c>
      <c r="G124" s="3">
        <f>IF(MIN(D124:D126)/AVERAGE(D124:D126)&lt;0.9,AVERAGE(D124:D126),(3*AVERAGE(D124:D126)-MIN(D124:D126))/2)</f>
        <v>40.50000000000001</v>
      </c>
      <c r="H124" s="3">
        <f>IF(MIN(C124:C126)/AVERAGE(C124:C126)&lt;0.9,AVERAGE(C124:C126),(3*AVERAGE(C124:C126)-MIN(C124:C126))/2)</f>
        <v>72687</v>
      </c>
      <c r="I124">
        <f>G124*H124*52/4</f>
        <v>38269705.50000001</v>
      </c>
      <c r="M124" t="s">
        <v>158</v>
      </c>
      <c r="N124">
        <v>108177.034264209</v>
      </c>
      <c r="O124">
        <v>39.4074951006899</v>
      </c>
      <c r="Q124" t="s">
        <v>158</v>
      </c>
      <c r="R124">
        <v>109894.5</v>
      </c>
      <c r="S124">
        <v>39.2</v>
      </c>
      <c r="U124">
        <f t="shared" si="6"/>
        <v>107015.75</v>
      </c>
      <c r="V124">
        <f t="shared" si="7"/>
        <v>39.3875</v>
      </c>
    </row>
    <row r="125" spans="1:22" ht="12.75">
      <c r="A125">
        <v>1968</v>
      </c>
      <c r="B125">
        <v>5</v>
      </c>
      <c r="C125" s="3">
        <v>73237</v>
      </c>
      <c r="D125" s="3">
        <v>40.1</v>
      </c>
      <c r="M125" t="s">
        <v>159</v>
      </c>
      <c r="N125">
        <v>108705.036995494</v>
      </c>
      <c r="O125">
        <v>39.4685155595469</v>
      </c>
      <c r="Q125" t="s">
        <v>159</v>
      </c>
      <c r="R125">
        <v>108363.5</v>
      </c>
      <c r="S125">
        <v>39.1</v>
      </c>
      <c r="U125">
        <f t="shared" si="6"/>
        <v>107697.25</v>
      </c>
      <c r="V125">
        <f t="shared" si="7"/>
        <v>39.425000000000004</v>
      </c>
    </row>
    <row r="126" spans="1:22" ht="12.75">
      <c r="A126">
        <v>1968</v>
      </c>
      <c r="B126">
        <v>6</v>
      </c>
      <c r="C126" s="3">
        <v>72137</v>
      </c>
      <c r="D126" s="3">
        <v>40.9</v>
      </c>
      <c r="M126" t="s">
        <v>160</v>
      </c>
      <c r="N126">
        <v>109231.724421649</v>
      </c>
      <c r="O126">
        <v>39.6464651005934</v>
      </c>
      <c r="Q126" t="s">
        <v>160</v>
      </c>
      <c r="R126">
        <v>109782.5</v>
      </c>
      <c r="S126">
        <v>39.8</v>
      </c>
      <c r="U126">
        <f t="shared" si="6"/>
        <v>108353.875</v>
      </c>
      <c r="V126">
        <f t="shared" si="7"/>
        <v>39.5</v>
      </c>
    </row>
    <row r="127" spans="1:22" ht="12.75">
      <c r="A127">
        <v>1968</v>
      </c>
      <c r="B127">
        <v>7</v>
      </c>
      <c r="C127" s="3">
        <v>68612</v>
      </c>
      <c r="D127" s="3">
        <v>41.1</v>
      </c>
      <c r="F127" t="s">
        <v>81</v>
      </c>
      <c r="G127" s="3">
        <f>IF(MIN(D127:D129)/AVERAGE(D127:D129)&lt;0.9,AVERAGE(D127:D129),(3*AVERAGE(D127:D129)-MIN(D127:D129))/2)</f>
        <v>41.15000000000001</v>
      </c>
      <c r="H127" s="3">
        <f>IF(MIN(C127:C129)/AVERAGE(C127:C129)&lt;0.9,AVERAGE(C127:C129),(3*AVERAGE(C127:C129)-MIN(C127:C129))/2)</f>
        <v>70601</v>
      </c>
      <c r="I127">
        <f>G127*H127*52/4</f>
        <v>37768004.95000001</v>
      </c>
      <c r="M127" t="s">
        <v>161</v>
      </c>
      <c r="N127">
        <v>109960.712646338</v>
      </c>
      <c r="O127">
        <v>39.4852138566101</v>
      </c>
      <c r="Q127" t="s">
        <v>161</v>
      </c>
      <c r="R127">
        <v>108034.5</v>
      </c>
      <c r="S127">
        <v>39.9</v>
      </c>
      <c r="U127">
        <f t="shared" si="6"/>
        <v>109018.75</v>
      </c>
      <c r="V127">
        <f t="shared" si="7"/>
        <v>39.5</v>
      </c>
    </row>
    <row r="128" spans="1:22" ht="12.75">
      <c r="A128">
        <v>1968</v>
      </c>
      <c r="B128">
        <v>8</v>
      </c>
      <c r="C128" s="3">
        <v>68579</v>
      </c>
      <c r="D128" s="3">
        <v>41.2</v>
      </c>
      <c r="M128" t="s">
        <v>162</v>
      </c>
      <c r="N128">
        <v>110637.876965322</v>
      </c>
      <c r="O128">
        <v>39.5462239218094</v>
      </c>
      <c r="Q128" t="s">
        <v>162</v>
      </c>
      <c r="R128">
        <v>112384</v>
      </c>
      <c r="S128">
        <v>39.35</v>
      </c>
      <c r="U128">
        <f t="shared" si="6"/>
        <v>109641.125</v>
      </c>
      <c r="V128">
        <f t="shared" si="7"/>
        <v>39.5375</v>
      </c>
    </row>
    <row r="129" spans="1:22" ht="12.75">
      <c r="A129">
        <v>1968</v>
      </c>
      <c r="B129">
        <v>9</v>
      </c>
      <c r="C129" s="3">
        <v>72590</v>
      </c>
      <c r="D129" s="3">
        <v>40.8</v>
      </c>
      <c r="M129" t="s">
        <v>163</v>
      </c>
      <c r="N129">
        <v>111037.363075464</v>
      </c>
      <c r="O129">
        <v>39.5741502478143</v>
      </c>
      <c r="Q129" t="s">
        <v>163</v>
      </c>
      <c r="R129">
        <v>110626</v>
      </c>
      <c r="S129">
        <v>39.2</v>
      </c>
      <c r="U129">
        <f t="shared" si="6"/>
        <v>110206.75</v>
      </c>
      <c r="V129">
        <f t="shared" si="7"/>
        <v>39.5625</v>
      </c>
    </row>
    <row r="130" spans="1:22" ht="12.75">
      <c r="A130">
        <v>1968</v>
      </c>
      <c r="B130">
        <v>10</v>
      </c>
      <c r="C130" s="3">
        <v>73487</v>
      </c>
      <c r="D130" s="3">
        <v>40.5</v>
      </c>
      <c r="F130" t="s">
        <v>82</v>
      </c>
      <c r="G130" s="3">
        <f>IF(MIN(D130:D132)/AVERAGE(D130:D132)&lt;0.9,AVERAGE(D130:D132),(3*AVERAGE(D130:D132)-MIN(D130:D132))/2)</f>
        <v>40.15</v>
      </c>
      <c r="H130" s="3">
        <f>IF(MIN(C130:C132)/AVERAGE(C130:C132)&lt;0.9,AVERAGE(C130:C132),(3*AVERAGE(C130:C132)-MIN(C130:C132))/2)</f>
        <v>73848.5</v>
      </c>
      <c r="I130">
        <f>G130*H130*52/4</f>
        <v>38545224.574999996</v>
      </c>
      <c r="M130" t="s">
        <v>164</v>
      </c>
      <c r="N130">
        <v>111512.955328645</v>
      </c>
      <c r="O130">
        <v>39.586792295215</v>
      </c>
      <c r="Q130" t="s">
        <v>164</v>
      </c>
      <c r="R130">
        <v>112116</v>
      </c>
      <c r="S130">
        <v>39.75</v>
      </c>
      <c r="U130">
        <f t="shared" si="6"/>
        <v>110790.125</v>
      </c>
      <c r="V130">
        <f t="shared" si="7"/>
        <v>39.55</v>
      </c>
    </row>
    <row r="131" spans="1:22" ht="12.75">
      <c r="A131">
        <v>1968</v>
      </c>
      <c r="B131">
        <v>11</v>
      </c>
      <c r="C131" s="3">
        <v>73878</v>
      </c>
      <c r="D131" s="3">
        <v>39.2</v>
      </c>
      <c r="M131" t="s">
        <v>165</v>
      </c>
      <c r="N131">
        <v>111733.757537404</v>
      </c>
      <c r="O131">
        <v>39.6483220905387</v>
      </c>
      <c r="Q131" t="s">
        <v>165</v>
      </c>
      <c r="R131">
        <v>109816</v>
      </c>
      <c r="S131">
        <v>40.05</v>
      </c>
      <c r="U131">
        <f t="shared" si="6"/>
        <v>111235.5</v>
      </c>
      <c r="V131">
        <f t="shared" si="7"/>
        <v>39.587500000000006</v>
      </c>
    </row>
    <row r="132" spans="1:22" ht="12.75">
      <c r="A132">
        <v>1968</v>
      </c>
      <c r="B132">
        <v>12</v>
      </c>
      <c r="C132" s="3">
        <v>73819</v>
      </c>
      <c r="D132" s="3">
        <v>39.8</v>
      </c>
      <c r="M132" t="s">
        <v>166</v>
      </c>
      <c r="N132">
        <v>111896.200978957</v>
      </c>
      <c r="O132">
        <v>39.691710537289</v>
      </c>
      <c r="Q132" t="s">
        <v>166</v>
      </c>
      <c r="R132">
        <v>113626.5</v>
      </c>
      <c r="S132">
        <v>39.5</v>
      </c>
      <c r="U132">
        <f t="shared" si="6"/>
        <v>111546.125</v>
      </c>
      <c r="V132">
        <f t="shared" si="7"/>
        <v>39.625</v>
      </c>
    </row>
    <row r="133" spans="1:22" ht="12.75">
      <c r="A133">
        <v>1969</v>
      </c>
      <c r="B133">
        <v>1</v>
      </c>
      <c r="C133" s="3">
        <v>72132</v>
      </c>
      <c r="D133" s="3">
        <v>39.6</v>
      </c>
      <c r="F133" t="s">
        <v>83</v>
      </c>
      <c r="G133" s="3">
        <f>IF(MIN(D133:D135)/AVERAGE(D133:D135)&lt;0.9,AVERAGE(D133:D135),(3*AVERAGE(D133:D135)-MIN(D133:D135))/2)</f>
        <v>39.65</v>
      </c>
      <c r="H133" s="3">
        <f>IF(MIN(C133:C135)/AVERAGE(C133:C135)&lt;0.9,AVERAGE(C133:C135),(3*AVERAGE(C133:C135)-MIN(C133:C135))/2)</f>
        <v>73415</v>
      </c>
      <c r="I133">
        <f>G133*H133*52/4</f>
        <v>37841761.75</v>
      </c>
      <c r="M133" t="s">
        <v>167</v>
      </c>
      <c r="N133">
        <v>112428.208379651</v>
      </c>
      <c r="O133">
        <v>39.6264238260841</v>
      </c>
      <c r="Q133" t="s">
        <v>167</v>
      </c>
      <c r="R133">
        <v>111987</v>
      </c>
      <c r="S133">
        <v>39.25</v>
      </c>
      <c r="U133">
        <f t="shared" si="6"/>
        <v>111886.375</v>
      </c>
      <c r="V133">
        <f t="shared" si="7"/>
        <v>39.6375</v>
      </c>
    </row>
    <row r="134" spans="1:22" ht="12.75">
      <c r="A134">
        <v>1969</v>
      </c>
      <c r="B134">
        <v>2</v>
      </c>
      <c r="C134" s="3">
        <v>73030</v>
      </c>
      <c r="D134" s="3">
        <v>38.7</v>
      </c>
      <c r="M134" t="s">
        <v>168</v>
      </c>
      <c r="N134">
        <v>112102.08526861</v>
      </c>
      <c r="O134">
        <v>39.5725827374202</v>
      </c>
      <c r="Q134" t="s">
        <v>168</v>
      </c>
      <c r="R134">
        <v>112725</v>
      </c>
      <c r="S134">
        <v>39.75</v>
      </c>
      <c r="U134">
        <f t="shared" si="6"/>
        <v>112038.625</v>
      </c>
      <c r="V134">
        <f t="shared" si="7"/>
        <v>39.6375</v>
      </c>
    </row>
    <row r="135" spans="1:22" ht="12.75">
      <c r="A135">
        <v>1969</v>
      </c>
      <c r="B135">
        <v>3</v>
      </c>
      <c r="C135" s="3">
        <v>73800</v>
      </c>
      <c r="D135" s="3">
        <v>39.7</v>
      </c>
      <c r="M135" t="s">
        <v>169</v>
      </c>
      <c r="N135">
        <v>112505.207272502</v>
      </c>
      <c r="O135">
        <v>39.6163648206452</v>
      </c>
      <c r="Q135" t="s">
        <v>169</v>
      </c>
      <c r="R135">
        <v>110605</v>
      </c>
      <c r="S135">
        <v>40</v>
      </c>
      <c r="U135">
        <f t="shared" si="6"/>
        <v>112235.875</v>
      </c>
      <c r="V135">
        <f t="shared" si="7"/>
        <v>39.625</v>
      </c>
    </row>
    <row r="136" spans="1:22" ht="12.75">
      <c r="A136">
        <v>1969</v>
      </c>
      <c r="B136">
        <v>4</v>
      </c>
      <c r="C136" s="3">
        <v>73638</v>
      </c>
      <c r="D136" s="3">
        <v>39.6</v>
      </c>
      <c r="F136" t="s">
        <v>84</v>
      </c>
      <c r="G136" s="3">
        <f>IF(MIN(D136:D138)/AVERAGE(D136:D138)&lt;0.9,AVERAGE(D136:D138),(3*AVERAGE(D136:D138)-MIN(D136:D138))/2)</f>
        <v>40.400000000000006</v>
      </c>
      <c r="H136" s="3">
        <f>IF(MIN(C136:C138)/AVERAGE(C136:C138)&lt;0.9,AVERAGE(C136:C138),(3*AVERAGE(C136:C138)-MIN(C136:C138))/2)</f>
        <v>74090.5</v>
      </c>
      <c r="I136">
        <f>G136*H136*52/4</f>
        <v>38912330.60000001</v>
      </c>
      <c r="M136" t="s">
        <v>170</v>
      </c>
      <c r="N136">
        <v>111909.355754796</v>
      </c>
      <c r="O136">
        <v>39.4861199804671</v>
      </c>
      <c r="Q136" t="s">
        <v>170</v>
      </c>
      <c r="R136">
        <v>113624</v>
      </c>
      <c r="S136">
        <v>39.3</v>
      </c>
      <c r="U136">
        <f t="shared" si="6"/>
        <v>112235.25</v>
      </c>
      <c r="V136">
        <f t="shared" si="7"/>
        <v>39.575</v>
      </c>
    </row>
    <row r="137" spans="1:22" ht="12.75">
      <c r="A137">
        <v>1969</v>
      </c>
      <c r="B137">
        <v>5</v>
      </c>
      <c r="C137" s="3">
        <v>74463</v>
      </c>
      <c r="D137" s="3">
        <v>40.2</v>
      </c>
      <c r="M137" t="s">
        <v>171</v>
      </c>
      <c r="N137">
        <v>111372.878557795</v>
      </c>
      <c r="O137">
        <v>39.4257821142163</v>
      </c>
      <c r="Q137" t="s">
        <v>171</v>
      </c>
      <c r="R137">
        <v>110905.5</v>
      </c>
      <c r="S137">
        <v>39.05</v>
      </c>
      <c r="U137">
        <f t="shared" si="6"/>
        <v>111964.875</v>
      </c>
      <c r="V137">
        <f t="shared" si="7"/>
        <v>39.525</v>
      </c>
    </row>
    <row r="138" spans="1:22" ht="12.75">
      <c r="A138">
        <v>1969</v>
      </c>
      <c r="B138">
        <v>6</v>
      </c>
      <c r="C138" s="3">
        <v>73718</v>
      </c>
      <c r="D138" s="3">
        <v>40.6</v>
      </c>
      <c r="M138" t="s">
        <v>172</v>
      </c>
      <c r="N138">
        <v>111548.033888198</v>
      </c>
      <c r="O138">
        <v>39.3595421590855</v>
      </c>
      <c r="Q138" t="s">
        <v>172</v>
      </c>
      <c r="R138">
        <v>112204</v>
      </c>
      <c r="S138">
        <v>39.55</v>
      </c>
      <c r="U138">
        <f t="shared" si="6"/>
        <v>111834.625</v>
      </c>
      <c r="V138">
        <f t="shared" si="7"/>
        <v>39.474999999999994</v>
      </c>
    </row>
    <row r="139" spans="1:22" ht="12.75">
      <c r="A139">
        <v>1969</v>
      </c>
      <c r="B139">
        <v>7</v>
      </c>
      <c r="C139" s="3">
        <v>69452</v>
      </c>
      <c r="D139" s="3">
        <v>40.8</v>
      </c>
      <c r="F139" t="s">
        <v>85</v>
      </c>
      <c r="G139" s="3">
        <f>IF(MIN(D139:D141)/AVERAGE(D139:D141)&lt;0.9,AVERAGE(D139:D141),(3*AVERAGE(D139:D141)-MIN(D139:D141))/2)</f>
        <v>40.9</v>
      </c>
      <c r="H139" s="3">
        <f>IF(MIN(C139:C141)/AVERAGE(C139:C141)&lt;0.9,AVERAGE(C139:C141),(3*AVERAGE(C139:C141)-MIN(C139:C141))/2)</f>
        <v>72212</v>
      </c>
      <c r="I139">
        <f>G139*H139*52/4</f>
        <v>38395120.4</v>
      </c>
      <c r="M139" t="s">
        <v>173</v>
      </c>
      <c r="N139">
        <v>111427.493572241</v>
      </c>
      <c r="O139">
        <v>39.3354898592453</v>
      </c>
      <c r="Q139" t="s">
        <v>173</v>
      </c>
      <c r="R139">
        <v>109536.5</v>
      </c>
      <c r="S139">
        <v>39.7</v>
      </c>
      <c r="U139">
        <f t="shared" si="6"/>
        <v>111567.5</v>
      </c>
      <c r="V139">
        <f t="shared" si="7"/>
        <v>39.4</v>
      </c>
    </row>
    <row r="140" spans="1:22" ht="12.75">
      <c r="A140">
        <v>1969</v>
      </c>
      <c r="B140">
        <v>8</v>
      </c>
      <c r="C140" s="3">
        <v>70200</v>
      </c>
      <c r="D140" s="3">
        <v>41</v>
      </c>
      <c r="M140" t="s">
        <v>174</v>
      </c>
      <c r="N140">
        <v>111505.752116298</v>
      </c>
      <c r="O140">
        <v>39.4332183791834</v>
      </c>
      <c r="Q140" t="s">
        <v>174</v>
      </c>
      <c r="R140">
        <v>113186</v>
      </c>
      <c r="S140">
        <v>39.25</v>
      </c>
      <c r="U140">
        <f aca="true" t="shared" si="8" ref="U140:U171">AVERAGE(R137:R140)</f>
        <v>111458</v>
      </c>
      <c r="V140">
        <f aca="true" t="shared" si="9" ref="V140:V171">AVERAGE(S137:S140)</f>
        <v>39.3875</v>
      </c>
    </row>
    <row r="141" spans="1:22" ht="12.75">
      <c r="A141">
        <v>1969</v>
      </c>
      <c r="B141">
        <v>9</v>
      </c>
      <c r="C141" s="3">
        <v>74224</v>
      </c>
      <c r="D141" s="3">
        <v>40.5</v>
      </c>
      <c r="M141" t="s">
        <v>175</v>
      </c>
      <c r="N141">
        <v>111598.79429061</v>
      </c>
      <c r="O141">
        <v>39.4236819803402</v>
      </c>
      <c r="Q141" t="s">
        <v>175</v>
      </c>
      <c r="R141">
        <v>111180.5</v>
      </c>
      <c r="S141">
        <v>39.05</v>
      </c>
      <c r="U141">
        <f t="shared" si="8"/>
        <v>111526.75</v>
      </c>
      <c r="V141">
        <f t="shared" si="9"/>
        <v>39.3875</v>
      </c>
    </row>
    <row r="142" spans="1:22" ht="12.75">
      <c r="A142">
        <v>1969</v>
      </c>
      <c r="B142">
        <v>10</v>
      </c>
      <c r="C142" s="3">
        <v>75464</v>
      </c>
      <c r="D142" s="3">
        <v>39.7</v>
      </c>
      <c r="F142" t="s">
        <v>86</v>
      </c>
      <c r="G142" s="3">
        <f>IF(MIN(D142:D144)/AVERAGE(D142:D144)&lt;0.9,AVERAGE(D142:D144),(3*AVERAGE(D142:D144)-MIN(D142:D144))/2)</f>
        <v>39.64999999999999</v>
      </c>
      <c r="H142" s="3">
        <f>IF(MIN(C142:C144)/AVERAGE(C142:C144)&lt;0.9,AVERAGE(C142:C144),(3*AVERAGE(C142:C144)-MIN(C142:C144))/2)</f>
        <v>75904.5</v>
      </c>
      <c r="I142">
        <f>G142*H142*52/4</f>
        <v>39124974.52499999</v>
      </c>
      <c r="M142" t="s">
        <v>176</v>
      </c>
      <c r="N142">
        <v>111530.295783971</v>
      </c>
      <c r="O142">
        <v>39.4498028480943</v>
      </c>
      <c r="Q142" t="s">
        <v>176</v>
      </c>
      <c r="R142">
        <v>112159</v>
      </c>
      <c r="S142">
        <v>39.65</v>
      </c>
      <c r="U142">
        <f t="shared" si="8"/>
        <v>111515.5</v>
      </c>
      <c r="V142">
        <f t="shared" si="9"/>
        <v>39.4125</v>
      </c>
    </row>
    <row r="143" spans="1:22" ht="12.75">
      <c r="A143">
        <v>1969</v>
      </c>
      <c r="B143">
        <v>11</v>
      </c>
      <c r="C143" s="3">
        <v>75802</v>
      </c>
      <c r="D143" s="3">
        <v>38.9</v>
      </c>
      <c r="M143" t="s">
        <v>177</v>
      </c>
      <c r="N143">
        <v>112018.286822099</v>
      </c>
      <c r="O143">
        <v>39.3505585532194</v>
      </c>
      <c r="Q143" t="s">
        <v>177</v>
      </c>
      <c r="R143">
        <v>110112.5</v>
      </c>
      <c r="S143">
        <v>39.7</v>
      </c>
      <c r="U143">
        <f t="shared" si="8"/>
        <v>111659.5</v>
      </c>
      <c r="V143">
        <f t="shared" si="9"/>
        <v>39.412499999999994</v>
      </c>
    </row>
    <row r="144" spans="1:22" ht="12.75">
      <c r="A144">
        <v>1969</v>
      </c>
      <c r="B144">
        <v>12</v>
      </c>
      <c r="C144" s="3">
        <v>76007</v>
      </c>
      <c r="D144" s="3">
        <v>39.6</v>
      </c>
      <c r="M144" t="s">
        <v>178</v>
      </c>
      <c r="N144">
        <v>112454.904594463</v>
      </c>
      <c r="O144">
        <v>39.3267902831798</v>
      </c>
      <c r="Q144" t="s">
        <v>178</v>
      </c>
      <c r="R144">
        <v>114131.5</v>
      </c>
      <c r="S144">
        <v>39.15</v>
      </c>
      <c r="U144">
        <f t="shared" si="8"/>
        <v>111895.875</v>
      </c>
      <c r="V144">
        <f t="shared" si="9"/>
        <v>39.387499999999996</v>
      </c>
    </row>
    <row r="145" spans="1:22" ht="12.75">
      <c r="A145">
        <v>1970</v>
      </c>
      <c r="B145">
        <v>1</v>
      </c>
      <c r="C145" s="3">
        <v>74089</v>
      </c>
      <c r="D145" s="3">
        <v>39</v>
      </c>
      <c r="F145" t="s">
        <v>87</v>
      </c>
      <c r="G145" s="3">
        <f>IF(MIN(D145:D147)/AVERAGE(D145:D147)&lt;0.9,AVERAGE(D145:D147),(3*AVERAGE(D145:D147)-MIN(D145:D147))/2)</f>
        <v>39.1</v>
      </c>
      <c r="H145" s="3">
        <f>IF(MIN(C145:C147)/AVERAGE(C145:C147)&lt;0.9,AVERAGE(C145:C147),(3*AVERAGE(C145:C147)-MIN(C145:C147))/2)</f>
        <v>74541</v>
      </c>
      <c r="I145">
        <f>G145*H145*52/4</f>
        <v>37889190.300000004</v>
      </c>
      <c r="M145" t="s">
        <v>179</v>
      </c>
      <c r="N145">
        <v>112699.174535146</v>
      </c>
      <c r="O145">
        <v>39.4727839724307</v>
      </c>
      <c r="Q145" t="s">
        <v>179</v>
      </c>
      <c r="R145">
        <v>112338.5</v>
      </c>
      <c r="S145">
        <v>39.1</v>
      </c>
      <c r="U145">
        <f t="shared" si="8"/>
        <v>112185.375</v>
      </c>
      <c r="V145">
        <f t="shared" si="9"/>
        <v>39.4</v>
      </c>
    </row>
    <row r="146" spans="1:22" ht="12.75">
      <c r="A146">
        <v>1970</v>
      </c>
      <c r="B146">
        <v>2</v>
      </c>
      <c r="C146" s="3">
        <v>74060</v>
      </c>
      <c r="D146" s="3">
        <v>38.7</v>
      </c>
      <c r="M146" t="s">
        <v>180</v>
      </c>
      <c r="N146">
        <v>113586.777924727</v>
      </c>
      <c r="O146">
        <v>39.5427029223979</v>
      </c>
      <c r="Q146" t="s">
        <v>180</v>
      </c>
      <c r="R146">
        <v>114177</v>
      </c>
      <c r="S146">
        <v>39.75</v>
      </c>
      <c r="U146">
        <f t="shared" si="8"/>
        <v>112689.875</v>
      </c>
      <c r="V146">
        <f t="shared" si="9"/>
        <v>39.425</v>
      </c>
    </row>
    <row r="147" spans="1:22" ht="12.75">
      <c r="A147">
        <v>1970</v>
      </c>
      <c r="B147">
        <v>3</v>
      </c>
      <c r="C147" s="3">
        <v>74993</v>
      </c>
      <c r="D147" s="3">
        <v>39.2</v>
      </c>
      <c r="M147" t="s">
        <v>181</v>
      </c>
      <c r="N147">
        <v>114068.528103044</v>
      </c>
      <c r="O147">
        <v>39.5646966891966</v>
      </c>
      <c r="Q147" t="s">
        <v>181</v>
      </c>
      <c r="R147">
        <v>112150</v>
      </c>
      <c r="S147">
        <v>39.9</v>
      </c>
      <c r="U147">
        <f t="shared" si="8"/>
        <v>113199.25</v>
      </c>
      <c r="V147">
        <f t="shared" si="9"/>
        <v>39.475</v>
      </c>
    </row>
    <row r="148" spans="1:22" ht="12.75">
      <c r="A148">
        <v>1970</v>
      </c>
      <c r="B148">
        <v>4</v>
      </c>
      <c r="C148" s="3">
        <v>75367</v>
      </c>
      <c r="D148" s="3">
        <v>39.3</v>
      </c>
      <c r="F148" t="s">
        <v>88</v>
      </c>
      <c r="G148" s="3">
        <f>IF(MIN(D148:D150)/AVERAGE(D148:D150)&lt;0.9,AVERAGE(D148:D150),(3*AVERAGE(D148:D150)-MIN(D148:D150))/2)</f>
        <v>39.900000000000006</v>
      </c>
      <c r="H148" s="3">
        <f>IF(MIN(C148:C150)/AVERAGE(C148:C150)&lt;0.9,AVERAGE(C148:C150),(3*AVERAGE(C148:C150)-MIN(C148:C150))/2)</f>
        <v>75292</v>
      </c>
      <c r="I148">
        <f>G148*H148*52/4</f>
        <v>39053960.400000006</v>
      </c>
      <c r="M148" t="s">
        <v>182</v>
      </c>
      <c r="N148">
        <v>115090.383733604</v>
      </c>
      <c r="O148">
        <v>39.6195772037954</v>
      </c>
      <c r="Q148" t="s">
        <v>182</v>
      </c>
      <c r="R148">
        <v>116747.5</v>
      </c>
      <c r="S148">
        <v>39.45</v>
      </c>
      <c r="U148">
        <f t="shared" si="8"/>
        <v>113853.25</v>
      </c>
      <c r="V148">
        <f t="shared" si="9"/>
        <v>39.55</v>
      </c>
    </row>
    <row r="149" spans="1:22" ht="12.75">
      <c r="A149">
        <v>1970</v>
      </c>
      <c r="B149">
        <v>5</v>
      </c>
      <c r="C149" s="3">
        <v>75217</v>
      </c>
      <c r="D149" s="3">
        <v>39.6</v>
      </c>
      <c r="M149" t="s">
        <v>183</v>
      </c>
      <c r="N149">
        <v>116623.721829741</v>
      </c>
      <c r="O149">
        <v>39.2141562730109</v>
      </c>
      <c r="Q149" t="s">
        <v>183</v>
      </c>
      <c r="R149">
        <v>116374.5</v>
      </c>
      <c r="S149">
        <v>38.85</v>
      </c>
      <c r="U149">
        <f t="shared" si="8"/>
        <v>114862.25</v>
      </c>
      <c r="V149">
        <f t="shared" si="9"/>
        <v>39.487500000000004</v>
      </c>
    </row>
    <row r="150" spans="1:22" ht="12.75">
      <c r="A150">
        <v>1970</v>
      </c>
      <c r="B150">
        <v>6</v>
      </c>
      <c r="C150" s="3">
        <v>73926</v>
      </c>
      <c r="D150" s="3">
        <v>40.2</v>
      </c>
      <c r="M150" t="s">
        <v>184</v>
      </c>
      <c r="N150">
        <v>117723.253315204</v>
      </c>
      <c r="O150">
        <v>39.3971816273004</v>
      </c>
      <c r="Q150" t="s">
        <v>184</v>
      </c>
      <c r="R150">
        <v>118200.5</v>
      </c>
      <c r="S150">
        <v>39.6</v>
      </c>
      <c r="U150">
        <f t="shared" si="8"/>
        <v>115868.125</v>
      </c>
      <c r="V150">
        <f t="shared" si="9"/>
        <v>39.449999999999996</v>
      </c>
    </row>
    <row r="151" spans="1:22" ht="12.75">
      <c r="A151" s="5">
        <v>1970</v>
      </c>
      <c r="B151" s="5">
        <v>7</v>
      </c>
      <c r="C151" s="6">
        <v>70642</v>
      </c>
      <c r="D151" s="6">
        <v>40.4</v>
      </c>
      <c r="E151" s="5"/>
      <c r="F151" s="5" t="s">
        <v>89</v>
      </c>
      <c r="G151" s="6">
        <f>IF(MIN(D151:D153)/AVERAGE(D151:D153)&lt;0.9,AVERAGE(D151:D153),(3*AVERAGE(D151:D153)-MIN(D151:D153))/2)</f>
        <v>40.4</v>
      </c>
      <c r="H151" s="3">
        <f>IF(MIN(C151:C153)/AVERAGE(C151:C153)&lt;0.9,AVERAGE(C151:C153),(3*AVERAGE(C151:C153)-MIN(C151:C153))/2)</f>
        <v>72101</v>
      </c>
      <c r="I151">
        <f>G151*H151*52/4</f>
        <v>37867445.199999996</v>
      </c>
      <c r="M151" t="s">
        <v>185</v>
      </c>
      <c r="N151">
        <v>118467.961760851</v>
      </c>
      <c r="O151">
        <v>39.3794255173396</v>
      </c>
      <c r="Q151" t="s">
        <v>185</v>
      </c>
      <c r="R151">
        <v>116560.5</v>
      </c>
      <c r="S151">
        <v>39.7</v>
      </c>
      <c r="U151">
        <f t="shared" si="8"/>
        <v>116970.75</v>
      </c>
      <c r="V151">
        <f t="shared" si="9"/>
        <v>39.400000000000006</v>
      </c>
    </row>
    <row r="152" spans="1:22" ht="12.75">
      <c r="A152">
        <v>1970</v>
      </c>
      <c r="B152">
        <v>8</v>
      </c>
      <c r="C152" s="3">
        <v>69885</v>
      </c>
      <c r="D152" s="3">
        <v>40.4</v>
      </c>
      <c r="M152" t="s">
        <v>186</v>
      </c>
      <c r="N152">
        <v>119224.34681812</v>
      </c>
      <c r="O152">
        <v>39.3552194947743</v>
      </c>
      <c r="Q152" t="s">
        <v>186</v>
      </c>
      <c r="R152">
        <v>120900.5</v>
      </c>
      <c r="S152">
        <v>39.2</v>
      </c>
      <c r="U152">
        <f t="shared" si="8"/>
        <v>118009</v>
      </c>
      <c r="V152">
        <f t="shared" si="9"/>
        <v>39.337500000000006</v>
      </c>
    </row>
    <row r="153" spans="1:22" ht="12.75">
      <c r="A153">
        <v>1970</v>
      </c>
      <c r="B153">
        <v>9</v>
      </c>
      <c r="C153" s="3">
        <v>73560</v>
      </c>
      <c r="D153" s="3">
        <v>35.7</v>
      </c>
      <c r="M153" t="s">
        <v>187</v>
      </c>
      <c r="N153">
        <v>119458.182436405</v>
      </c>
      <c r="O153">
        <v>39.3582158308222</v>
      </c>
      <c r="Q153" t="s">
        <v>187</v>
      </c>
      <c r="R153">
        <v>119261.5</v>
      </c>
      <c r="S153">
        <v>39</v>
      </c>
      <c r="U153">
        <f t="shared" si="8"/>
        <v>118730.75</v>
      </c>
      <c r="V153">
        <f t="shared" si="9"/>
        <v>39.375</v>
      </c>
    </row>
    <row r="154" spans="1:22" ht="12.75">
      <c r="A154">
        <v>1970</v>
      </c>
      <c r="B154">
        <v>10</v>
      </c>
      <c r="C154" s="3">
        <v>75242</v>
      </c>
      <c r="D154" s="3">
        <v>39.1</v>
      </c>
      <c r="F154" t="s">
        <v>90</v>
      </c>
      <c r="G154" s="3">
        <f>IF(MIN(D154:D156)/AVERAGE(D154:D156)&lt;0.9,AVERAGE(D154:D156),(3*AVERAGE(D154:D156)-MIN(D154:D156))/2)</f>
        <v>39.19999999999999</v>
      </c>
      <c r="H154" s="3">
        <f>IF(MIN(C154:C156)/AVERAGE(C154:C156)&lt;0.9,AVERAGE(C154:C156),(3*AVERAGE(C154:C156)-MIN(C154:C156))/2)</f>
        <v>75587</v>
      </c>
      <c r="I154">
        <f>G154*H154*52/4</f>
        <v>38519135.19999999</v>
      </c>
      <c r="M154" t="s">
        <v>188</v>
      </c>
      <c r="N154">
        <v>119261.152413636</v>
      </c>
      <c r="O154">
        <v>39.3572772096682</v>
      </c>
      <c r="Q154" t="s">
        <v>188</v>
      </c>
      <c r="R154">
        <v>119637.5</v>
      </c>
      <c r="S154">
        <v>39.55</v>
      </c>
      <c r="U154">
        <f t="shared" si="8"/>
        <v>119090</v>
      </c>
      <c r="V154">
        <f t="shared" si="9"/>
        <v>39.3625</v>
      </c>
    </row>
    <row r="155" spans="1:22" ht="12.75">
      <c r="A155">
        <v>1970</v>
      </c>
      <c r="B155">
        <v>11</v>
      </c>
      <c r="C155" s="3">
        <v>75439</v>
      </c>
      <c r="D155" s="3">
        <v>38.4</v>
      </c>
      <c r="M155" t="s">
        <v>189</v>
      </c>
      <c r="N155">
        <v>120374.872088919</v>
      </c>
      <c r="O155">
        <v>39.3925230105306</v>
      </c>
      <c r="Q155" t="s">
        <v>189</v>
      </c>
      <c r="R155">
        <v>118545</v>
      </c>
      <c r="S155">
        <v>39.7</v>
      </c>
      <c r="U155">
        <f t="shared" si="8"/>
        <v>119586.125</v>
      </c>
      <c r="V155">
        <f t="shared" si="9"/>
        <v>39.3625</v>
      </c>
    </row>
    <row r="156" spans="1:22" ht="12.75">
      <c r="A156">
        <v>1970</v>
      </c>
      <c r="B156">
        <v>12</v>
      </c>
      <c r="C156" s="3">
        <v>75735</v>
      </c>
      <c r="D156" s="3">
        <v>39.3</v>
      </c>
      <c r="M156" t="s">
        <v>190</v>
      </c>
      <c r="N156">
        <v>119984.540480837</v>
      </c>
      <c r="O156">
        <v>39.4397440070441</v>
      </c>
      <c r="Q156" t="s">
        <v>190</v>
      </c>
      <c r="R156">
        <v>121610.5</v>
      </c>
      <c r="S156">
        <v>39.3</v>
      </c>
      <c r="U156">
        <f t="shared" si="8"/>
        <v>119763.625</v>
      </c>
      <c r="V156">
        <f t="shared" si="9"/>
        <v>39.3875</v>
      </c>
    </row>
    <row r="157" spans="1:22" ht="12.75">
      <c r="A157">
        <v>1971</v>
      </c>
      <c r="B157">
        <v>1</v>
      </c>
      <c r="C157" s="3">
        <v>74022</v>
      </c>
      <c r="D157" s="3">
        <v>38.8</v>
      </c>
      <c r="F157" t="s">
        <v>91</v>
      </c>
      <c r="G157" s="3">
        <f>IF(MIN(D157:D159)/AVERAGE(D157:D159)&lt;0.9,AVERAGE(D157:D159),(3*AVERAGE(D157:D159)-MIN(D157:D159))/2)</f>
        <v>38.89999999999999</v>
      </c>
      <c r="H157" s="3">
        <f>IF(MIN(C157:C159)/AVERAGE(C157:C159)&lt;0.9,AVERAGE(C157:C159),(3*AVERAGE(C157:C159)-MIN(C157:C159))/2)</f>
        <v>74236</v>
      </c>
      <c r="I157">
        <f>G157*H157*52/4</f>
        <v>37541145.199999996</v>
      </c>
      <c r="M157" t="s">
        <v>191</v>
      </c>
      <c r="N157">
        <v>120396.256033987</v>
      </c>
      <c r="O157">
        <v>39.448569694456</v>
      </c>
      <c r="Q157" t="s">
        <v>191</v>
      </c>
      <c r="R157">
        <v>120238.5</v>
      </c>
      <c r="S157">
        <v>39.1</v>
      </c>
      <c r="U157">
        <f t="shared" si="8"/>
        <v>120007.875</v>
      </c>
      <c r="V157">
        <f t="shared" si="9"/>
        <v>39.4125</v>
      </c>
    </row>
    <row r="158" spans="1:22" ht="12.75">
      <c r="A158">
        <v>1971</v>
      </c>
      <c r="B158">
        <v>2</v>
      </c>
      <c r="C158" s="3">
        <v>73981</v>
      </c>
      <c r="D158" s="3">
        <v>38.4</v>
      </c>
      <c r="M158" t="s">
        <v>192</v>
      </c>
      <c r="N158">
        <v>120966.509563178</v>
      </c>
      <c r="O158">
        <v>39.4680951710637</v>
      </c>
      <c r="Q158" t="s">
        <v>192</v>
      </c>
      <c r="R158">
        <v>121287</v>
      </c>
      <c r="S158">
        <v>39.65</v>
      </c>
      <c r="U158">
        <f t="shared" si="8"/>
        <v>120420.25</v>
      </c>
      <c r="V158">
        <f t="shared" si="9"/>
        <v>39.4375</v>
      </c>
    </row>
    <row r="159" spans="1:22" ht="12.75">
      <c r="A159">
        <v>1971</v>
      </c>
      <c r="B159">
        <v>3</v>
      </c>
      <c r="C159" s="3">
        <v>74450</v>
      </c>
      <c r="D159" s="3">
        <v>39</v>
      </c>
      <c r="M159" t="s">
        <v>193</v>
      </c>
      <c r="N159">
        <v>122569.001893778</v>
      </c>
      <c r="O159">
        <v>39.5103061033445</v>
      </c>
      <c r="Q159" t="s">
        <v>193</v>
      </c>
      <c r="R159">
        <v>120771.5</v>
      </c>
      <c r="S159">
        <v>39.8</v>
      </c>
      <c r="U159">
        <f t="shared" si="8"/>
        <v>120976.875</v>
      </c>
      <c r="V159">
        <f t="shared" si="9"/>
        <v>39.462500000000006</v>
      </c>
    </row>
    <row r="160" spans="1:22" ht="12.75">
      <c r="A160">
        <v>1971</v>
      </c>
      <c r="B160">
        <v>4</v>
      </c>
      <c r="C160" s="3">
        <v>74065</v>
      </c>
      <c r="D160" s="3">
        <v>39.1</v>
      </c>
      <c r="F160" t="s">
        <v>92</v>
      </c>
      <c r="G160" s="3">
        <f>IF(MIN(D160:D162)/AVERAGE(D160:D162)&lt;0.9,AVERAGE(D160:D162),(3*AVERAGE(D160:D162)-MIN(D160:D162))/2)</f>
        <v>39.7</v>
      </c>
      <c r="H160" s="3">
        <f>IF(MIN(C160:C162)/AVERAGE(C160:C162)&lt;0.9,AVERAGE(C160:C162),(3*AVERAGE(C160:C162)-MIN(C160:C162))/2)</f>
        <v>74931</v>
      </c>
      <c r="I160">
        <f>G160*H160*52/4</f>
        <v>38671889.1</v>
      </c>
      <c r="M160" t="s">
        <v>194</v>
      </c>
      <c r="N160">
        <v>122640.64825602</v>
      </c>
      <c r="O160">
        <v>39.6727071803908</v>
      </c>
      <c r="Q160" t="s">
        <v>194</v>
      </c>
      <c r="R160">
        <v>124265.5</v>
      </c>
      <c r="S160">
        <v>39.55</v>
      </c>
      <c r="U160">
        <f t="shared" si="8"/>
        <v>121640.625</v>
      </c>
      <c r="V160">
        <f t="shared" si="9"/>
        <v>39.525</v>
      </c>
    </row>
    <row r="161" spans="1:22" ht="12.75">
      <c r="A161">
        <v>1971</v>
      </c>
      <c r="B161">
        <v>5</v>
      </c>
      <c r="C161" s="3">
        <v>75580</v>
      </c>
      <c r="D161" s="3">
        <v>39.5</v>
      </c>
      <c r="M161" t="s">
        <v>195</v>
      </c>
      <c r="N161">
        <v>123404.761800455</v>
      </c>
      <c r="O161">
        <v>39.4841433636052</v>
      </c>
      <c r="Q161" t="s">
        <v>195</v>
      </c>
      <c r="R161">
        <v>123239</v>
      </c>
      <c r="S161">
        <v>39.15</v>
      </c>
      <c r="U161">
        <f t="shared" si="8"/>
        <v>122390.75</v>
      </c>
      <c r="V161">
        <f t="shared" si="9"/>
        <v>39.537499999999994</v>
      </c>
    </row>
    <row r="162" spans="1:22" ht="12.75">
      <c r="A162">
        <v>1971</v>
      </c>
      <c r="B162">
        <v>6</v>
      </c>
      <c r="C162" s="3">
        <v>74282</v>
      </c>
      <c r="D162" s="3">
        <v>39.9</v>
      </c>
      <c r="M162" t="s">
        <v>196</v>
      </c>
      <c r="N162">
        <v>124443.018598028</v>
      </c>
      <c r="O162">
        <v>39.6303434458831</v>
      </c>
      <c r="Q162" t="s">
        <v>196</v>
      </c>
      <c r="R162">
        <v>124816</v>
      </c>
      <c r="S162">
        <v>39.8</v>
      </c>
      <c r="U162">
        <f t="shared" si="8"/>
        <v>123273</v>
      </c>
      <c r="V162">
        <f t="shared" si="9"/>
        <v>39.575</v>
      </c>
    </row>
    <row r="163" spans="1:22" ht="12.75">
      <c r="A163">
        <v>1971</v>
      </c>
      <c r="B163">
        <v>7</v>
      </c>
      <c r="C163" s="3">
        <v>70073</v>
      </c>
      <c r="D163" s="3">
        <v>40.1</v>
      </c>
      <c r="F163" t="s">
        <v>93</v>
      </c>
      <c r="G163" s="3">
        <f>IF(MIN(D163:D165)/AVERAGE(D163:D165)&lt;0.9,AVERAGE(D163:D165),(3*AVERAGE(D163:D165)-MIN(D163:D165))/2)</f>
        <v>40.04999999999999</v>
      </c>
      <c r="H163" s="3">
        <f>IF(MIN(C163:C165)/AVERAGE(C163:C165)&lt;0.9,AVERAGE(C163:C165),(3*AVERAGE(C163:C165)-MIN(C163:C165))/2)</f>
        <v>72995.5</v>
      </c>
      <c r="I163">
        <f>G163*H163*52/4</f>
        <v>38005107.074999996</v>
      </c>
      <c r="M163" t="s">
        <v>197</v>
      </c>
      <c r="N163">
        <v>124981.955945197</v>
      </c>
      <c r="O163">
        <v>39.6761776332396</v>
      </c>
      <c r="Q163" t="s">
        <v>197</v>
      </c>
      <c r="R163">
        <v>123122.5</v>
      </c>
      <c r="S163">
        <v>39.95</v>
      </c>
      <c r="U163">
        <f t="shared" si="8"/>
        <v>123860.75</v>
      </c>
      <c r="V163">
        <f t="shared" si="9"/>
        <v>39.6125</v>
      </c>
    </row>
    <row r="164" spans="1:22" ht="12.75">
      <c r="A164">
        <v>1971</v>
      </c>
      <c r="B164">
        <v>8</v>
      </c>
      <c r="C164" s="3">
        <v>70712</v>
      </c>
      <c r="D164" s="3">
        <v>40</v>
      </c>
      <c r="M164" t="s">
        <v>198</v>
      </c>
      <c r="N164">
        <v>125318.686286861</v>
      </c>
      <c r="O164">
        <v>39.5618185616366</v>
      </c>
      <c r="Q164" t="s">
        <v>198</v>
      </c>
      <c r="R164">
        <v>126935.5</v>
      </c>
      <c r="S164">
        <v>39.45</v>
      </c>
      <c r="U164">
        <f t="shared" si="8"/>
        <v>124528.25</v>
      </c>
      <c r="V164">
        <f t="shared" si="9"/>
        <v>39.5875</v>
      </c>
    </row>
    <row r="165" spans="1:22" ht="12.75">
      <c r="A165">
        <v>1971</v>
      </c>
      <c r="B165">
        <v>9</v>
      </c>
      <c r="C165" s="3">
        <v>75279</v>
      </c>
      <c r="D165" s="3">
        <v>39.7</v>
      </c>
      <c r="M165" t="s">
        <v>199</v>
      </c>
      <c r="N165">
        <v>125640.914358703</v>
      </c>
      <c r="O165">
        <v>39.5673904633123</v>
      </c>
      <c r="Q165" t="s">
        <v>199</v>
      </c>
      <c r="R165">
        <v>125500</v>
      </c>
      <c r="S165">
        <v>39.25</v>
      </c>
      <c r="U165">
        <f t="shared" si="8"/>
        <v>125093.5</v>
      </c>
      <c r="V165">
        <f t="shared" si="9"/>
        <v>39.6125</v>
      </c>
    </row>
    <row r="166" spans="1:22" ht="12.75">
      <c r="A166">
        <v>1971</v>
      </c>
      <c r="B166">
        <v>10</v>
      </c>
      <c r="C166" s="3">
        <v>76535</v>
      </c>
      <c r="D166" s="3">
        <v>38.8</v>
      </c>
      <c r="F166" t="s">
        <v>94</v>
      </c>
      <c r="G166" s="3">
        <f>IF(MIN(D166:D168)/AVERAGE(D166:D168)&lt;0.9,AVERAGE(D166:D168),(3*AVERAGE(D166:D168)-MIN(D166:D168))/2)</f>
        <v>39.15</v>
      </c>
      <c r="H166" s="3">
        <f>IF(MIN(C166:C168)/AVERAGE(C166:C168)&lt;0.9,AVERAGE(C166:C168),(3*AVERAGE(C166:C168)-MIN(C166:C168))/2)</f>
        <v>77200</v>
      </c>
      <c r="I166">
        <f>G166*H166*52/4</f>
        <v>39290940</v>
      </c>
      <c r="M166" t="s">
        <v>200</v>
      </c>
      <c r="N166">
        <v>125717.38293629</v>
      </c>
      <c r="O166">
        <v>39.5877332952525</v>
      </c>
      <c r="Q166" t="s">
        <v>200</v>
      </c>
      <c r="R166">
        <v>126187</v>
      </c>
      <c r="S166">
        <v>39.75</v>
      </c>
      <c r="U166">
        <f t="shared" si="8"/>
        <v>125436.25</v>
      </c>
      <c r="V166">
        <f t="shared" si="9"/>
        <v>39.6</v>
      </c>
    </row>
    <row r="167" spans="1:22" ht="12.75">
      <c r="A167">
        <v>1971</v>
      </c>
      <c r="B167">
        <v>11</v>
      </c>
      <c r="C167" s="3">
        <v>77195</v>
      </c>
      <c r="D167" s="3">
        <v>39.3</v>
      </c>
      <c r="M167" t="s">
        <v>201</v>
      </c>
      <c r="N167">
        <v>126586.890944492</v>
      </c>
      <c r="O167">
        <v>39.6420506486003</v>
      </c>
      <c r="Q167" t="s">
        <v>201</v>
      </c>
      <c r="R167">
        <v>124599</v>
      </c>
      <c r="S167">
        <v>39.9</v>
      </c>
      <c r="U167">
        <f t="shared" si="8"/>
        <v>125805.375</v>
      </c>
      <c r="V167">
        <f t="shared" si="9"/>
        <v>39.5875</v>
      </c>
    </row>
    <row r="168" spans="1:22" ht="12.75">
      <c r="A168">
        <v>1971</v>
      </c>
      <c r="B168">
        <v>12</v>
      </c>
      <c r="C168" s="3">
        <v>77205</v>
      </c>
      <c r="D168" s="3">
        <v>39</v>
      </c>
      <c r="M168" t="s">
        <v>202</v>
      </c>
      <c r="N168">
        <v>127334.661126451</v>
      </c>
      <c r="O168">
        <v>39.7660102215872</v>
      </c>
      <c r="Q168" t="s">
        <v>202</v>
      </c>
      <c r="R168">
        <v>128939</v>
      </c>
      <c r="S168">
        <v>39.65</v>
      </c>
      <c r="U168">
        <f t="shared" si="8"/>
        <v>126306.25</v>
      </c>
      <c r="V168">
        <f t="shared" si="9"/>
        <v>39.6375</v>
      </c>
    </row>
    <row r="169" spans="1:22" ht="12.75">
      <c r="A169">
        <v>1972</v>
      </c>
      <c r="B169">
        <v>1</v>
      </c>
      <c r="C169" s="3">
        <v>75663</v>
      </c>
      <c r="D169" s="3">
        <v>38.7</v>
      </c>
      <c r="F169" t="s">
        <v>95</v>
      </c>
      <c r="G169" s="3">
        <f>IF(MIN(D169:D171)/AVERAGE(D169:D171)&lt;0.9,AVERAGE(D169:D171),(3*AVERAGE(D169:D171)-MIN(D169:D171))/2)</f>
        <v>38.900000000000006</v>
      </c>
      <c r="H169" s="3">
        <f>IF(MIN(C169:C171)/AVERAGE(C169:C171)&lt;0.9,AVERAGE(C169:C171),(3*AVERAGE(C169:C171)-MIN(C169:C171))/2)</f>
        <v>76536</v>
      </c>
      <c r="I169">
        <f>G169*H169*52/4</f>
        <v>38704255.2</v>
      </c>
      <c r="M169" t="s">
        <v>203</v>
      </c>
      <c r="N169">
        <v>127801.68739789</v>
      </c>
      <c r="O169">
        <v>39.638832686277</v>
      </c>
      <c r="Q169" t="s">
        <v>203</v>
      </c>
      <c r="R169">
        <v>127720</v>
      </c>
      <c r="S169">
        <v>39.35</v>
      </c>
      <c r="U169">
        <f t="shared" si="8"/>
        <v>126861.25</v>
      </c>
      <c r="V169">
        <f t="shared" si="9"/>
        <v>39.6625</v>
      </c>
    </row>
    <row r="170" spans="1:22" ht="12.75">
      <c r="A170">
        <v>1972</v>
      </c>
      <c r="B170">
        <v>2</v>
      </c>
      <c r="C170" s="3">
        <v>75906</v>
      </c>
      <c r="D170" s="3">
        <v>38.6</v>
      </c>
      <c r="M170" t="s">
        <v>204</v>
      </c>
      <c r="N170">
        <v>128372.778525358</v>
      </c>
      <c r="O170">
        <v>39.6462809602608</v>
      </c>
      <c r="Q170" t="s">
        <v>204</v>
      </c>
      <c r="R170">
        <v>128939</v>
      </c>
      <c r="S170">
        <v>39.8</v>
      </c>
      <c r="U170">
        <f t="shared" si="8"/>
        <v>127549.25</v>
      </c>
      <c r="V170">
        <f t="shared" si="9"/>
        <v>39.675</v>
      </c>
    </row>
    <row r="171" spans="1:22" ht="12.75">
      <c r="A171">
        <v>1972</v>
      </c>
      <c r="B171">
        <v>3</v>
      </c>
      <c r="C171" s="3">
        <v>77166</v>
      </c>
      <c r="D171" s="3">
        <v>39.1</v>
      </c>
      <c r="M171" t="s">
        <v>205</v>
      </c>
      <c r="N171">
        <v>128685.146151252</v>
      </c>
      <c r="O171">
        <v>39.6070250752833</v>
      </c>
      <c r="Q171" t="s">
        <v>205</v>
      </c>
      <c r="R171">
        <v>126577</v>
      </c>
      <c r="S171">
        <v>39.85</v>
      </c>
      <c r="U171">
        <f t="shared" si="8"/>
        <v>128043.75</v>
      </c>
      <c r="V171">
        <f t="shared" si="9"/>
        <v>39.6625</v>
      </c>
    </row>
    <row r="172" spans="1:22" ht="12.75">
      <c r="A172">
        <v>1972</v>
      </c>
      <c r="B172">
        <v>4</v>
      </c>
      <c r="C172" s="3">
        <v>77592</v>
      </c>
      <c r="D172" s="3">
        <v>39.2</v>
      </c>
      <c r="F172" t="s">
        <v>96</v>
      </c>
      <c r="G172" s="3">
        <f>IF(MIN(D172:D174)/AVERAGE(D172:D174)&lt;0.9,AVERAGE(D172:D174),(3*AVERAGE(D172:D174)-MIN(D172:D174))/2)</f>
        <v>39.699999999999996</v>
      </c>
      <c r="H172" s="3">
        <f>IF(MIN(C172:C174)/AVERAGE(C172:C174)&lt;0.9,AVERAGE(C172:C174),(3*AVERAGE(C172:C174)-MIN(C172:C174))/2)</f>
        <v>77832</v>
      </c>
      <c r="I172">
        <f>G172*H172*52/4</f>
        <v>40169095.199999996</v>
      </c>
      <c r="M172" t="s">
        <v>206</v>
      </c>
      <c r="N172">
        <v>129374.460228489</v>
      </c>
      <c r="O172">
        <v>39.8247569555813</v>
      </c>
      <c r="Q172" t="s">
        <v>206</v>
      </c>
      <c r="R172">
        <v>130907</v>
      </c>
      <c r="S172">
        <v>39.7</v>
      </c>
      <c r="U172">
        <f aca="true" t="shared" si="10" ref="U172:U190">AVERAGE(R169:R172)</f>
        <v>128535.75</v>
      </c>
      <c r="V172">
        <f aca="true" t="shared" si="11" ref="V172:V190">AVERAGE(S169:S172)</f>
        <v>39.675</v>
      </c>
    </row>
    <row r="173" spans="1:22" ht="12.75">
      <c r="A173">
        <v>1972</v>
      </c>
      <c r="B173">
        <v>5</v>
      </c>
      <c r="C173" s="3">
        <v>78072</v>
      </c>
      <c r="D173" s="3">
        <v>39.4</v>
      </c>
      <c r="M173" t="s">
        <v>207</v>
      </c>
      <c r="N173">
        <v>129776.099914438</v>
      </c>
      <c r="O173">
        <v>39.8601195188938</v>
      </c>
      <c r="Q173" t="s">
        <v>207</v>
      </c>
      <c r="R173">
        <v>129812.5</v>
      </c>
      <c r="S173">
        <v>39.6</v>
      </c>
      <c r="U173">
        <f t="shared" si="10"/>
        <v>129058.875</v>
      </c>
      <c r="V173">
        <f t="shared" si="11"/>
        <v>39.737500000000004</v>
      </c>
    </row>
    <row r="174" spans="1:22" ht="12.75">
      <c r="A174">
        <v>1972</v>
      </c>
      <c r="B174">
        <v>6</v>
      </c>
      <c r="C174" s="3">
        <v>76634</v>
      </c>
      <c r="D174" s="3">
        <v>40</v>
      </c>
      <c r="M174" t="s">
        <v>208</v>
      </c>
      <c r="N174">
        <v>130466.664997403</v>
      </c>
      <c r="O174">
        <v>39.7478365454012</v>
      </c>
      <c r="Q174" t="s">
        <v>208</v>
      </c>
      <c r="R174">
        <v>131089.5</v>
      </c>
      <c r="S174">
        <v>39.9</v>
      </c>
      <c r="U174">
        <f t="shared" si="10"/>
        <v>129596.5</v>
      </c>
      <c r="V174">
        <f t="shared" si="11"/>
        <v>39.7625</v>
      </c>
    </row>
    <row r="175" spans="1:22" ht="12.75">
      <c r="A175">
        <v>1972</v>
      </c>
      <c r="B175">
        <v>7</v>
      </c>
      <c r="C175" s="3">
        <v>72954</v>
      </c>
      <c r="D175" s="3">
        <v>40.2</v>
      </c>
      <c r="F175" t="s">
        <v>97</v>
      </c>
      <c r="G175" s="3">
        <f>IF(MIN(D175:D177)/AVERAGE(D175:D177)&lt;0.9,AVERAGE(D175:D177),(3*AVERAGE(D175:D177)-MIN(D175:D177))/2)</f>
        <v>40.2</v>
      </c>
      <c r="H175" s="3">
        <f>IF(MIN(C175:C177)/AVERAGE(C175:C177)&lt;0.9,AVERAGE(C175:C177),(3*AVERAGE(C175:C177)-MIN(C175:C177))/2)</f>
        <v>75747.5</v>
      </c>
      <c r="I175">
        <f>G175*H175*52/4</f>
        <v>39585643.5</v>
      </c>
      <c r="M175" t="s">
        <v>209</v>
      </c>
      <c r="N175">
        <v>130144.223921062</v>
      </c>
      <c r="O175">
        <v>39.8253642949632</v>
      </c>
      <c r="Q175" t="s">
        <v>209</v>
      </c>
      <c r="R175">
        <v>127972.5</v>
      </c>
      <c r="S175">
        <v>40.05</v>
      </c>
      <c r="U175">
        <f t="shared" si="10"/>
        <v>129945.375</v>
      </c>
      <c r="V175">
        <f t="shared" si="11"/>
        <v>39.8125</v>
      </c>
    </row>
    <row r="176" spans="1:22" ht="12.75">
      <c r="A176">
        <v>1972</v>
      </c>
      <c r="B176">
        <v>8</v>
      </c>
      <c r="C176" s="3">
        <v>73465</v>
      </c>
      <c r="D176" s="3">
        <v>40.2</v>
      </c>
      <c r="M176" t="s">
        <v>210</v>
      </c>
      <c r="N176">
        <v>130373.19831151</v>
      </c>
      <c r="O176">
        <v>39.5884421120136</v>
      </c>
      <c r="Q176" t="s">
        <v>210</v>
      </c>
      <c r="R176">
        <v>131767</v>
      </c>
      <c r="S176">
        <v>39.45</v>
      </c>
      <c r="U176">
        <f t="shared" si="10"/>
        <v>130160.375</v>
      </c>
      <c r="V176">
        <f t="shared" si="11"/>
        <v>39.75</v>
      </c>
    </row>
    <row r="177" spans="1:22" ht="12.75">
      <c r="A177">
        <v>1972</v>
      </c>
      <c r="B177">
        <v>9</v>
      </c>
      <c r="C177" s="3">
        <v>78030</v>
      </c>
      <c r="D177" s="3">
        <v>40</v>
      </c>
      <c r="M177" t="s">
        <v>211</v>
      </c>
      <c r="N177">
        <v>130253.079695451</v>
      </c>
      <c r="O177">
        <v>39.4667731094127</v>
      </c>
      <c r="Q177" t="s">
        <v>211</v>
      </c>
      <c r="R177">
        <v>130463.5</v>
      </c>
      <c r="S177">
        <v>39.25</v>
      </c>
      <c r="U177">
        <f t="shared" si="10"/>
        <v>130323.125</v>
      </c>
      <c r="V177">
        <f t="shared" si="11"/>
        <v>39.662499999999994</v>
      </c>
    </row>
    <row r="178" spans="1:22" ht="12.75">
      <c r="A178">
        <v>1972</v>
      </c>
      <c r="B178">
        <v>10</v>
      </c>
      <c r="C178" s="3">
        <v>79231</v>
      </c>
      <c r="D178" s="3">
        <v>39</v>
      </c>
      <c r="F178" t="s">
        <v>98</v>
      </c>
      <c r="G178" s="3">
        <f>IF(MIN(D178:D180)/AVERAGE(D178:D180)&lt;0.9,AVERAGE(D178:D180),(3*AVERAGE(D178:D180)-MIN(D178:D180))/2)</f>
        <v>39.099999999999994</v>
      </c>
      <c r="H178" s="3">
        <f>IF(MIN(C178:C180)/AVERAGE(C178:C180)&lt;0.9,AVERAGE(C178:C180),(3*AVERAGE(C178:C180)-MIN(C178:C180))/2)</f>
        <v>79636</v>
      </c>
      <c r="I178">
        <f>G178*H178*52/4</f>
        <v>40478978.8</v>
      </c>
      <c r="M178" t="s">
        <v>212</v>
      </c>
      <c r="N178">
        <v>129749.122770437</v>
      </c>
      <c r="O178">
        <v>39.5564813416769</v>
      </c>
      <c r="Q178" t="s">
        <v>212</v>
      </c>
      <c r="R178">
        <v>130324.5</v>
      </c>
      <c r="S178">
        <v>39.7</v>
      </c>
      <c r="U178">
        <f t="shared" si="10"/>
        <v>130131.875</v>
      </c>
      <c r="V178">
        <f t="shared" si="11"/>
        <v>39.6125</v>
      </c>
    </row>
    <row r="179" spans="1:22" ht="12.75">
      <c r="A179">
        <v>1972</v>
      </c>
      <c r="B179">
        <v>11</v>
      </c>
      <c r="C179" s="3">
        <v>79550</v>
      </c>
      <c r="D179" s="3">
        <v>39.1</v>
      </c>
      <c r="M179" t="s">
        <v>213</v>
      </c>
      <c r="N179">
        <v>130332.608191688</v>
      </c>
      <c r="O179">
        <v>39.3979068459657</v>
      </c>
      <c r="Q179" t="s">
        <v>213</v>
      </c>
      <c r="R179">
        <v>128201.5</v>
      </c>
      <c r="S179">
        <v>39.6</v>
      </c>
      <c r="U179">
        <f t="shared" si="10"/>
        <v>130189.125</v>
      </c>
      <c r="V179">
        <f t="shared" si="11"/>
        <v>39.5</v>
      </c>
    </row>
    <row r="180" spans="1:22" ht="12.75">
      <c r="A180">
        <v>1972</v>
      </c>
      <c r="B180">
        <v>12</v>
      </c>
      <c r="C180" s="3">
        <v>79722</v>
      </c>
      <c r="D180" s="3">
        <v>39.1</v>
      </c>
      <c r="M180" t="s">
        <v>214</v>
      </c>
      <c r="N180">
        <v>129341.417510211</v>
      </c>
      <c r="O180">
        <v>39.2452465516914</v>
      </c>
      <c r="Q180" t="s">
        <v>214</v>
      </c>
      <c r="R180">
        <v>130600</v>
      </c>
      <c r="S180">
        <v>39.1</v>
      </c>
      <c r="U180">
        <f t="shared" si="10"/>
        <v>129897.375</v>
      </c>
      <c r="V180">
        <f t="shared" si="11"/>
        <v>39.4125</v>
      </c>
    </row>
    <row r="181" spans="1:22" ht="12.75">
      <c r="A181">
        <v>1973</v>
      </c>
      <c r="B181">
        <v>1</v>
      </c>
      <c r="C181" s="3">
        <v>76559</v>
      </c>
      <c r="D181" s="3">
        <v>38.4</v>
      </c>
      <c r="F181" t="s">
        <v>99</v>
      </c>
      <c r="G181" s="3">
        <f>IF(MIN(D181:D183)/AVERAGE(D181:D183)&lt;0.9,AVERAGE(D181:D183),(3*AVERAGE(D181:D183)-MIN(D181:D183))/2)</f>
        <v>38.8</v>
      </c>
      <c r="H181" s="3">
        <f>IF(MIN(C181:C183)/AVERAGE(C181:C183)&lt;0.9,AVERAGE(C181:C183),(3*AVERAGE(C181:C183)-MIN(C181:C183))/2)</f>
        <v>78783</v>
      </c>
      <c r="I181">
        <f>G181*H181*52/4</f>
        <v>39738145.199999996</v>
      </c>
      <c r="M181" t="s">
        <v>215</v>
      </c>
      <c r="N181">
        <v>129716.166068827</v>
      </c>
      <c r="O181">
        <v>39.3358700530644</v>
      </c>
      <c r="Q181" t="s">
        <v>215</v>
      </c>
      <c r="R181">
        <v>130027.5</v>
      </c>
      <c r="S181">
        <v>39.15</v>
      </c>
      <c r="U181">
        <f t="shared" si="10"/>
        <v>129788.375</v>
      </c>
      <c r="V181">
        <f t="shared" si="11"/>
        <v>39.3875</v>
      </c>
    </row>
    <row r="182" spans="1:22" ht="12.75">
      <c r="A182">
        <v>1973</v>
      </c>
      <c r="B182">
        <v>2</v>
      </c>
      <c r="C182" s="3">
        <v>78198</v>
      </c>
      <c r="D182" s="3">
        <v>38.5</v>
      </c>
      <c r="M182" t="s">
        <v>216</v>
      </c>
      <c r="N182">
        <v>129482.676984438</v>
      </c>
      <c r="O182">
        <v>39.1581853941242</v>
      </c>
      <c r="Q182" t="s">
        <v>216</v>
      </c>
      <c r="R182">
        <v>130006</v>
      </c>
      <c r="S182">
        <v>39.3</v>
      </c>
      <c r="U182">
        <f t="shared" si="10"/>
        <v>129708.75</v>
      </c>
      <c r="V182">
        <f t="shared" si="11"/>
        <v>39.287499999999994</v>
      </c>
    </row>
    <row r="183" spans="1:22" ht="12.75">
      <c r="A183">
        <v>1973</v>
      </c>
      <c r="B183">
        <v>3</v>
      </c>
      <c r="C183" s="3">
        <v>79368</v>
      </c>
      <c r="D183" s="3">
        <v>39.1</v>
      </c>
      <c r="M183" t="s">
        <v>217</v>
      </c>
      <c r="N183">
        <v>128961.155087675</v>
      </c>
      <c r="O183">
        <v>39.21991098768</v>
      </c>
      <c r="Q183" t="s">
        <v>217</v>
      </c>
      <c r="R183">
        <v>126928.5</v>
      </c>
      <c r="S183">
        <v>39.4</v>
      </c>
      <c r="U183">
        <f t="shared" si="10"/>
        <v>129390.5</v>
      </c>
      <c r="V183">
        <f t="shared" si="11"/>
        <v>39.2375</v>
      </c>
    </row>
    <row r="184" spans="1:22" ht="12.75">
      <c r="A184">
        <v>1973</v>
      </c>
      <c r="B184">
        <v>4</v>
      </c>
      <c r="C184" s="3">
        <v>80131</v>
      </c>
      <c r="D184" s="3">
        <v>39</v>
      </c>
      <c r="F184" t="s">
        <v>100</v>
      </c>
      <c r="G184" s="3">
        <f>IF(MIN(D184:D186)/AVERAGE(D184:D186)&lt;0.9,AVERAGE(D184:D186),(3*AVERAGE(D184:D186)-MIN(D184:D186))/2)</f>
        <v>39.849999999999994</v>
      </c>
      <c r="H184" s="3">
        <f>IF(MIN(C184:C186)/AVERAGE(C184:C186)&lt;0.9,AVERAGE(C184:C186),(3*AVERAGE(C184:C186)-MIN(C184:C186))/2)</f>
        <v>80310</v>
      </c>
      <c r="I184">
        <f>G184*H184*52/4</f>
        <v>41604595.49999999</v>
      </c>
      <c r="M184" t="s">
        <v>218</v>
      </c>
      <c r="N184">
        <v>129732.52080951</v>
      </c>
      <c r="O184">
        <v>39.5035593087452</v>
      </c>
      <c r="Q184" t="s">
        <v>218</v>
      </c>
      <c r="R184">
        <v>130912</v>
      </c>
      <c r="S184">
        <v>39.35</v>
      </c>
      <c r="U184">
        <f t="shared" si="10"/>
        <v>129468.5</v>
      </c>
      <c r="V184">
        <f t="shared" si="11"/>
        <v>39.3</v>
      </c>
    </row>
    <row r="185" spans="1:22" ht="12.75">
      <c r="A185">
        <v>1973</v>
      </c>
      <c r="B185">
        <v>5</v>
      </c>
      <c r="C185" s="3">
        <v>80489</v>
      </c>
      <c r="D185" s="3">
        <v>39.6</v>
      </c>
      <c r="M185" t="s">
        <v>219</v>
      </c>
      <c r="N185">
        <v>131623.066881467</v>
      </c>
      <c r="O185">
        <v>38.9052394925181</v>
      </c>
      <c r="Q185" t="s">
        <v>219</v>
      </c>
      <c r="R185">
        <v>131985</v>
      </c>
      <c r="S185">
        <v>38.75</v>
      </c>
      <c r="U185">
        <f t="shared" si="10"/>
        <v>129957.875</v>
      </c>
      <c r="V185">
        <f t="shared" si="11"/>
        <v>39.199999999999996</v>
      </c>
    </row>
    <row r="186" spans="1:22" ht="12.75">
      <c r="A186">
        <v>1973</v>
      </c>
      <c r="B186">
        <v>6</v>
      </c>
      <c r="C186" s="3">
        <v>79452</v>
      </c>
      <c r="D186" s="3">
        <v>40.1</v>
      </c>
      <c r="M186" t="s">
        <v>220</v>
      </c>
      <c r="N186">
        <v>132821.408136505</v>
      </c>
      <c r="O186">
        <v>39.0630647404683</v>
      </c>
      <c r="Q186" t="s">
        <v>220</v>
      </c>
      <c r="R186">
        <v>133282.5</v>
      </c>
      <c r="S186">
        <v>39.2</v>
      </c>
      <c r="U186">
        <f t="shared" si="10"/>
        <v>130777</v>
      </c>
      <c r="V186">
        <f t="shared" si="11"/>
        <v>39.175</v>
      </c>
    </row>
    <row r="187" spans="1:22" ht="12.75">
      <c r="A187">
        <v>1973</v>
      </c>
      <c r="B187">
        <v>7</v>
      </c>
      <c r="C187" s="3">
        <v>75765</v>
      </c>
      <c r="D187" s="3">
        <v>40.4</v>
      </c>
      <c r="F187" t="s">
        <v>101</v>
      </c>
      <c r="G187" s="3">
        <f>IF(MIN(D187:D189)/AVERAGE(D187:D189)&lt;0.9,AVERAGE(D187:D189),(3*AVERAGE(D187:D189)-MIN(D187:D189))/2)</f>
        <v>40.349999999999994</v>
      </c>
      <c r="H187" s="3">
        <f>IF(MIN(C187:C189)/AVERAGE(C187:C189)&lt;0.9,AVERAGE(C187:C189),(3*AVERAGE(C187:C189)-MIN(C187:C189))/2)</f>
        <v>78167</v>
      </c>
      <c r="I187">
        <f>G187*H187*52/4</f>
        <v>41002499.849999994</v>
      </c>
      <c r="M187" t="s">
        <v>259</v>
      </c>
      <c r="N187">
        <v>133511.088255741</v>
      </c>
      <c r="O187">
        <v>38.9895724656006</v>
      </c>
      <c r="Q187" t="s">
        <v>259</v>
      </c>
      <c r="R187">
        <v>131507</v>
      </c>
      <c r="S187">
        <v>39.15</v>
      </c>
      <c r="U187">
        <f t="shared" si="10"/>
        <v>131921.625</v>
      </c>
      <c r="V187">
        <f t="shared" si="11"/>
        <v>39.1125</v>
      </c>
    </row>
    <row r="188" spans="1:22" ht="12.75">
      <c r="A188">
        <v>1973</v>
      </c>
      <c r="B188">
        <v>8</v>
      </c>
      <c r="C188" s="3">
        <v>75604</v>
      </c>
      <c r="D188" s="3">
        <v>40.3</v>
      </c>
      <c r="M188" t="s">
        <v>260</v>
      </c>
      <c r="N188">
        <v>133873.819412165</v>
      </c>
      <c r="O188">
        <v>38.9970944769112</v>
      </c>
      <c r="Q188" t="s">
        <v>260</v>
      </c>
      <c r="R188">
        <v>135074</v>
      </c>
      <c r="S188">
        <v>38.85</v>
      </c>
      <c r="U188">
        <f t="shared" si="10"/>
        <v>132962.125</v>
      </c>
      <c r="V188">
        <f t="shared" si="11"/>
        <v>38.9875</v>
      </c>
    </row>
    <row r="189" spans="1:22" ht="12.75">
      <c r="A189">
        <v>1973</v>
      </c>
      <c r="B189">
        <v>9</v>
      </c>
      <c r="C189" s="3">
        <v>80569</v>
      </c>
      <c r="D189" s="3">
        <v>39.9</v>
      </c>
      <c r="M189" t="s">
        <v>266</v>
      </c>
      <c r="N189">
        <v>132873.903056821</v>
      </c>
      <c r="O189">
        <v>39.1441152747796</v>
      </c>
      <c r="Q189" t="s">
        <v>266</v>
      </c>
      <c r="R189">
        <v>133204.5</v>
      </c>
      <c r="S189">
        <v>39</v>
      </c>
      <c r="U189">
        <f t="shared" si="10"/>
        <v>133267</v>
      </c>
      <c r="V189">
        <f t="shared" si="11"/>
        <v>39.05</v>
      </c>
    </row>
    <row r="190" spans="1:22" ht="12.75">
      <c r="A190">
        <v>1973</v>
      </c>
      <c r="B190">
        <v>10</v>
      </c>
      <c r="C190" s="3">
        <v>82320</v>
      </c>
      <c r="D190" s="3">
        <v>38.9</v>
      </c>
      <c r="F190" t="s">
        <v>102</v>
      </c>
      <c r="G190" s="3">
        <f>IF(MIN(D190:D192)/AVERAGE(D190:D192)&lt;0.9,AVERAGE(D190:D192),(3*AVERAGE(D190:D192)-MIN(D190:D192))/2)</f>
        <v>39.099999999999994</v>
      </c>
      <c r="H190" s="3">
        <f>IF(MIN(C190:C192)/AVERAGE(C190:C192)&lt;0.9,AVERAGE(C190:C192),(3*AVERAGE(C190:C192)-MIN(C190:C192))/2)</f>
        <v>82671</v>
      </c>
      <c r="I190">
        <f>G190*H190*52/4</f>
        <v>42021669.3</v>
      </c>
      <c r="M190" t="s">
        <v>267</v>
      </c>
      <c r="N190">
        <v>133522.574823022</v>
      </c>
      <c r="O190">
        <v>39.0642983580124</v>
      </c>
      <c r="Q190" t="s">
        <v>267</v>
      </c>
      <c r="R190">
        <v>133959</v>
      </c>
      <c r="S190">
        <v>39.2</v>
      </c>
      <c r="U190">
        <f t="shared" si="10"/>
        <v>133436.125</v>
      </c>
      <c r="V190">
        <f t="shared" si="11"/>
        <v>39.05</v>
      </c>
    </row>
    <row r="191" spans="1:19" ht="12.75">
      <c r="A191">
        <v>1973</v>
      </c>
      <c r="B191">
        <v>11</v>
      </c>
      <c r="C191" s="3">
        <v>82568</v>
      </c>
      <c r="D191" s="3">
        <v>39.1</v>
      </c>
      <c r="M191" t="s">
        <v>268</v>
      </c>
      <c r="N191">
        <v>135138.812835401</v>
      </c>
      <c r="O191">
        <v>39.0501594872835</v>
      </c>
      <c r="Q191" t="s">
        <v>268</v>
      </c>
      <c r="R191">
        <v>133174.5</v>
      </c>
      <c r="S191">
        <v>39.2</v>
      </c>
    </row>
    <row r="192" spans="1:19" ht="12.75">
      <c r="A192">
        <v>1973</v>
      </c>
      <c r="B192">
        <v>12</v>
      </c>
      <c r="C192" s="3">
        <v>82774</v>
      </c>
      <c r="D192" s="3">
        <v>39.1</v>
      </c>
      <c r="M192" t="s">
        <v>269</v>
      </c>
      <c r="N192">
        <v>135243.423573845</v>
      </c>
      <c r="O192">
        <v>39.2915322068976</v>
      </c>
      <c r="Q192" t="s">
        <v>269</v>
      </c>
      <c r="R192">
        <v>136429.25</v>
      </c>
      <c r="S192">
        <v>39.15</v>
      </c>
    </row>
    <row r="193" spans="1:9" ht="12.75">
      <c r="A193">
        <v>1974</v>
      </c>
      <c r="B193">
        <v>1</v>
      </c>
      <c r="C193" s="3">
        <v>80095</v>
      </c>
      <c r="D193" s="3">
        <v>38.3</v>
      </c>
      <c r="F193" t="s">
        <v>103</v>
      </c>
      <c r="G193" s="3">
        <f>IF(MIN(D193:D195)/AVERAGE(D193:D195)&lt;0.9,AVERAGE(D193:D195),(3*AVERAGE(D193:D195)-MIN(D193:D195))/2)</f>
        <v>38.59999999999999</v>
      </c>
      <c r="H193" s="3">
        <f>IF(MIN(C193:C195)/AVERAGE(C193:C195)&lt;0.9,AVERAGE(C193:C195),(3*AVERAGE(C193:C195)-MIN(C193:C195))/2)</f>
        <v>81041.5</v>
      </c>
      <c r="I193">
        <f>G193*H193*52/4</f>
        <v>40666624.69999999</v>
      </c>
    </row>
    <row r="194" spans="1:4" ht="12.75">
      <c r="A194">
        <v>1974</v>
      </c>
      <c r="B194">
        <v>2</v>
      </c>
      <c r="C194" s="3">
        <v>80724</v>
      </c>
      <c r="D194" s="3">
        <v>38.4</v>
      </c>
    </row>
    <row r="195" spans="1:4" ht="12.75">
      <c r="A195">
        <v>1974</v>
      </c>
      <c r="B195">
        <v>3</v>
      </c>
      <c r="C195" s="3">
        <v>81359</v>
      </c>
      <c r="D195" s="3">
        <v>38.8</v>
      </c>
    </row>
    <row r="196" spans="1:9" ht="12.75">
      <c r="A196">
        <v>1974</v>
      </c>
      <c r="B196">
        <v>4</v>
      </c>
      <c r="C196" s="3">
        <v>80021</v>
      </c>
      <c r="D196" s="3">
        <v>37.7</v>
      </c>
      <c r="F196" t="s">
        <v>104</v>
      </c>
      <c r="G196" s="3">
        <f>IF(MIN(D196:D198)/AVERAGE(D196:D198)&lt;0.9,AVERAGE(D196:D198),(3*AVERAGE(D196:D198)-MIN(D196:D198))/2)</f>
        <v>39.54999999999999</v>
      </c>
      <c r="H196" s="3">
        <f>IF(MIN(C196:C198)/AVERAGE(C196:C198)&lt;0.9,AVERAGE(C196:C198),(3*AVERAGE(C196:C198)-MIN(C196:C198))/2)</f>
        <v>81507.5</v>
      </c>
      <c r="I196">
        <f>G196*H196*52/4</f>
        <v>41907081.124999985</v>
      </c>
    </row>
    <row r="197" spans="1:4" ht="12.75">
      <c r="A197">
        <v>1974</v>
      </c>
      <c r="B197">
        <v>5</v>
      </c>
      <c r="C197" s="3">
        <v>82240</v>
      </c>
      <c r="D197" s="3">
        <v>39.3</v>
      </c>
    </row>
    <row r="198" spans="1:4" ht="12.75">
      <c r="A198">
        <v>1974</v>
      </c>
      <c r="B198">
        <v>6</v>
      </c>
      <c r="C198" s="3">
        <v>80775</v>
      </c>
      <c r="D198" s="3">
        <v>39.8</v>
      </c>
    </row>
    <row r="199" spans="1:9" ht="12.75">
      <c r="A199">
        <v>1974</v>
      </c>
      <c r="B199">
        <v>7</v>
      </c>
      <c r="C199" s="3">
        <v>76728</v>
      </c>
      <c r="D199" s="3">
        <v>40</v>
      </c>
      <c r="F199" t="s">
        <v>105</v>
      </c>
      <c r="G199" s="3">
        <f>IF(MIN(D199:D201)/AVERAGE(D199:D201)&lt;0.9,AVERAGE(D199:D201),(3*AVERAGE(D199:D201)-MIN(D199:D201))/2)</f>
        <v>40</v>
      </c>
      <c r="H199" s="3">
        <f>IF(MIN(C199:C201)/AVERAGE(C199:C201)&lt;0.9,AVERAGE(C199:C201),(3*AVERAGE(C199:C201)-MIN(C199:C201))/2)</f>
        <v>79255</v>
      </c>
      <c r="I199">
        <f>G199*H199*52/4</f>
        <v>41212600</v>
      </c>
    </row>
    <row r="200" spans="1:4" ht="12.75">
      <c r="A200">
        <v>1974</v>
      </c>
      <c r="B200">
        <v>8</v>
      </c>
      <c r="C200" s="3">
        <v>76785</v>
      </c>
      <c r="D200" s="3">
        <v>40</v>
      </c>
    </row>
    <row r="201" spans="1:4" ht="12.75">
      <c r="A201">
        <v>1974</v>
      </c>
      <c r="B201">
        <v>9</v>
      </c>
      <c r="C201" s="3">
        <v>81725</v>
      </c>
      <c r="D201" s="3">
        <v>39.5</v>
      </c>
    </row>
    <row r="202" spans="1:9" ht="12.75">
      <c r="A202">
        <v>1974</v>
      </c>
      <c r="B202">
        <v>10</v>
      </c>
      <c r="C202" s="3">
        <v>82799</v>
      </c>
      <c r="D202" s="3">
        <v>39.3</v>
      </c>
      <c r="F202" t="s">
        <v>106</v>
      </c>
      <c r="G202" s="3">
        <f>IF(MIN(D202:D204)/AVERAGE(D202:D204)&lt;0.9,AVERAGE(D202:D204),(3*AVERAGE(D202:D204)-MIN(D202:D204))/2)</f>
        <v>38.95</v>
      </c>
      <c r="H202" s="3">
        <f>IF(MIN(C202:C204)/AVERAGE(C202:C204)&lt;0.9,AVERAGE(C202:C204),(3*AVERAGE(C202:C204)-MIN(C202:C204))/2)</f>
        <v>82663</v>
      </c>
      <c r="I202">
        <f>G202*H202*52/4</f>
        <v>41856410.050000004</v>
      </c>
    </row>
    <row r="203" spans="1:4" ht="12.75">
      <c r="A203">
        <v>1974</v>
      </c>
      <c r="B203">
        <v>11</v>
      </c>
      <c r="C203" s="3">
        <v>82527</v>
      </c>
      <c r="D203" s="3">
        <v>38.6</v>
      </c>
    </row>
    <row r="204" spans="1:4" ht="12.75">
      <c r="A204">
        <v>1974</v>
      </c>
      <c r="B204">
        <v>12</v>
      </c>
      <c r="C204" s="3">
        <v>81576</v>
      </c>
      <c r="D204" s="3">
        <v>38.4</v>
      </c>
    </row>
    <row r="205" spans="1:9" ht="12.75">
      <c r="A205">
        <v>1975</v>
      </c>
      <c r="B205">
        <v>1</v>
      </c>
      <c r="C205" s="3">
        <v>79377</v>
      </c>
      <c r="D205" s="3">
        <v>38.2</v>
      </c>
      <c r="F205" t="s">
        <v>107</v>
      </c>
      <c r="G205" s="3">
        <f>IF(MIN(D205:D207)/AVERAGE(D205:D207)&lt;0.9,AVERAGE(D205:D207),(3*AVERAGE(D205:D207)-MIN(D205:D207))/2)</f>
        <v>38.20000000000001</v>
      </c>
      <c r="H205" s="3">
        <f>IF(MIN(C205:C207)/AVERAGE(C205:C207)&lt;0.9,AVERAGE(C205:C207),(3*AVERAGE(C205:C207)-MIN(C205:C207))/2)</f>
        <v>79364</v>
      </c>
      <c r="I205">
        <f>G205*H205*52/4</f>
        <v>39412162.400000006</v>
      </c>
    </row>
    <row r="206" spans="1:4" ht="12.75">
      <c r="A206">
        <v>1975</v>
      </c>
      <c r="B206">
        <v>2</v>
      </c>
      <c r="C206" s="3">
        <v>78931</v>
      </c>
      <c r="D206" s="3">
        <v>37.8</v>
      </c>
    </row>
    <row r="207" spans="1:4" ht="12.75">
      <c r="A207">
        <v>1975</v>
      </c>
      <c r="B207">
        <v>3</v>
      </c>
      <c r="C207" s="3">
        <v>79351</v>
      </c>
      <c r="D207" s="3">
        <v>38.2</v>
      </c>
    </row>
    <row r="208" spans="1:9" ht="12.75">
      <c r="A208">
        <v>1975</v>
      </c>
      <c r="B208">
        <v>4</v>
      </c>
      <c r="C208" s="3">
        <v>80299</v>
      </c>
      <c r="D208" s="3">
        <v>38.5</v>
      </c>
      <c r="F208" t="s">
        <v>108</v>
      </c>
      <c r="G208" s="3">
        <f>IF(MIN(D208:D210)/AVERAGE(D208:D210)&lt;0.9,AVERAGE(D208:D210),(3*AVERAGE(D208:D210)-MIN(D208:D210))/2)</f>
        <v>38.95</v>
      </c>
      <c r="H208" s="3">
        <f>IF(MIN(C208:C210)/AVERAGE(C208:C210)&lt;0.9,AVERAGE(C208:C210),(3*AVERAGE(C208:C210)-MIN(C208:C210))/2)</f>
        <v>80415</v>
      </c>
      <c r="I208">
        <f>G208*H208*52/4</f>
        <v>40718135.25</v>
      </c>
    </row>
    <row r="209" spans="1:4" ht="12.75">
      <c r="A209">
        <v>1975</v>
      </c>
      <c r="B209">
        <v>5</v>
      </c>
      <c r="C209" s="3">
        <v>80531</v>
      </c>
      <c r="D209" s="3">
        <v>39</v>
      </c>
    </row>
    <row r="210" spans="1:4" ht="12.75">
      <c r="A210">
        <v>1975</v>
      </c>
      <c r="B210">
        <v>6</v>
      </c>
      <c r="C210" s="3">
        <v>79380</v>
      </c>
      <c r="D210" s="3">
        <v>38.9</v>
      </c>
    </row>
    <row r="211" spans="1:9" ht="12.75">
      <c r="A211">
        <v>1975</v>
      </c>
      <c r="B211">
        <v>7</v>
      </c>
      <c r="C211" s="3">
        <v>74460</v>
      </c>
      <c r="D211" s="3">
        <v>39.3</v>
      </c>
      <c r="F211" t="s">
        <v>109</v>
      </c>
      <c r="G211" s="3">
        <f>IF(MIN(D211:D213)/AVERAGE(D211:D213)&lt;0.9,AVERAGE(D211:D213),(3*AVERAGE(D211:D213)-MIN(D211:D213))/2)</f>
        <v>39.4</v>
      </c>
      <c r="H211" s="3">
        <f>IF(MIN(C211:C213)/AVERAGE(C211:C213)&lt;0.9,AVERAGE(C211:C213),(3*AVERAGE(C211:C213)-MIN(C211:C213))/2)</f>
        <v>78190.5</v>
      </c>
      <c r="I211">
        <f>G211*H211*52/4</f>
        <v>40049174.099999994</v>
      </c>
    </row>
    <row r="212" spans="1:4" ht="12.75">
      <c r="A212">
        <v>1975</v>
      </c>
      <c r="B212">
        <v>8</v>
      </c>
      <c r="C212" s="3">
        <v>75623</v>
      </c>
      <c r="D212" s="3">
        <v>39.5</v>
      </c>
    </row>
    <row r="213" spans="1:4" ht="12.75">
      <c r="A213">
        <v>1975</v>
      </c>
      <c r="B213">
        <v>9</v>
      </c>
      <c r="C213" s="3">
        <v>80758</v>
      </c>
      <c r="D213" s="3">
        <v>39.3</v>
      </c>
    </row>
    <row r="214" spans="1:9" ht="12.75">
      <c r="A214">
        <v>1975</v>
      </c>
      <c r="B214">
        <v>10</v>
      </c>
      <c r="C214" s="3">
        <v>82091</v>
      </c>
      <c r="D214" s="3">
        <v>38.6</v>
      </c>
      <c r="F214" t="s">
        <v>110</v>
      </c>
      <c r="G214" s="3">
        <f>IF(MIN(D214:D216)/AVERAGE(D214:D216)&lt;0.9,AVERAGE(D214:D216),(3*AVERAGE(D214:D216)-MIN(D214:D216))/2)</f>
        <v>38.650000000000006</v>
      </c>
      <c r="H214" s="3">
        <f>IF(MIN(C214:C216)/AVERAGE(C214:C216)&lt;0.9,AVERAGE(C214:C216),(3*AVERAGE(C214:C216)-MIN(C214:C216))/2)</f>
        <v>82270.5</v>
      </c>
      <c r="I214">
        <f>G214*H214*52/4</f>
        <v>41336812.72500001</v>
      </c>
    </row>
    <row r="215" spans="1:4" ht="12.75">
      <c r="A215">
        <v>1975</v>
      </c>
      <c r="B215">
        <v>11</v>
      </c>
      <c r="C215" s="3">
        <v>82277</v>
      </c>
      <c r="D215" s="3">
        <v>38.4</v>
      </c>
    </row>
    <row r="216" spans="1:4" ht="12.75">
      <c r="A216">
        <v>1975</v>
      </c>
      <c r="B216">
        <v>12</v>
      </c>
      <c r="C216" s="3">
        <v>82264</v>
      </c>
      <c r="D216" s="3">
        <v>38.7</v>
      </c>
    </row>
    <row r="217" spans="1:9" ht="12.75">
      <c r="A217">
        <v>1976</v>
      </c>
      <c r="B217">
        <v>1</v>
      </c>
      <c r="C217" s="3">
        <v>81037</v>
      </c>
      <c r="D217" s="3">
        <v>38.4</v>
      </c>
      <c r="F217" t="s">
        <v>111</v>
      </c>
      <c r="G217" s="3">
        <f>IF(MIN(D217:D219)/AVERAGE(D217:D219)&lt;0.9,AVERAGE(D217:D219),(3*AVERAGE(D217:D219)-MIN(D217:D219))/2)</f>
        <v>38.35</v>
      </c>
      <c r="H217" s="3">
        <f>IF(MIN(C217:C219)/AVERAGE(C217:C219)&lt;0.9,AVERAGE(C217:C219),(3*AVERAGE(C217:C219)-MIN(C217:C219))/2)</f>
        <v>81357.5</v>
      </c>
      <c r="I217">
        <f>G217*H217*52/4</f>
        <v>40560781.625</v>
      </c>
    </row>
    <row r="218" spans="1:4" ht="12.75">
      <c r="A218">
        <v>1976</v>
      </c>
      <c r="B218">
        <v>2</v>
      </c>
      <c r="C218" s="3">
        <v>81064</v>
      </c>
      <c r="D218" s="3">
        <v>38</v>
      </c>
    </row>
    <row r="219" spans="1:4" ht="12.75">
      <c r="A219">
        <v>1976</v>
      </c>
      <c r="B219">
        <v>3</v>
      </c>
      <c r="C219" s="3">
        <v>81651</v>
      </c>
      <c r="D219" s="3">
        <v>38.3</v>
      </c>
    </row>
    <row r="220" spans="1:9" ht="12.75">
      <c r="A220">
        <v>1976</v>
      </c>
      <c r="B220">
        <v>4</v>
      </c>
      <c r="C220" s="3">
        <v>81503</v>
      </c>
      <c r="D220" s="3">
        <v>37.4</v>
      </c>
      <c r="F220" t="s">
        <v>112</v>
      </c>
      <c r="G220" s="3">
        <f>IF(MIN(D220:D222)/AVERAGE(D220:D222)&lt;0.9,AVERAGE(D220:D222),(3*AVERAGE(D220:D222)-MIN(D220:D222))/2)</f>
        <v>38.999999999999986</v>
      </c>
      <c r="H220" s="3">
        <f>IF(MIN(C220:C222)/AVERAGE(C220:C222)&lt;0.9,AVERAGE(C220:C222),(3*AVERAGE(C220:C222)-MIN(C220:C222))/2)</f>
        <v>82901</v>
      </c>
      <c r="I220">
        <f>G220*H220*52/4</f>
        <v>42030806.999999985</v>
      </c>
    </row>
    <row r="221" spans="1:4" ht="12.75">
      <c r="A221">
        <v>1976</v>
      </c>
      <c r="B221">
        <v>5</v>
      </c>
      <c r="C221" s="3">
        <v>83424</v>
      </c>
      <c r="D221" s="3">
        <v>38.8</v>
      </c>
    </row>
    <row r="222" spans="1:4" ht="12.75">
      <c r="A222">
        <v>1976</v>
      </c>
      <c r="B222">
        <v>6</v>
      </c>
      <c r="C222" s="3">
        <v>82378</v>
      </c>
      <c r="D222" s="3">
        <v>39.2</v>
      </c>
    </row>
    <row r="223" spans="1:9" ht="12.75">
      <c r="A223">
        <v>1976</v>
      </c>
      <c r="B223">
        <v>7</v>
      </c>
      <c r="C223" s="3">
        <v>78115</v>
      </c>
      <c r="D223" s="3">
        <v>39.6</v>
      </c>
      <c r="F223" t="s">
        <v>113</v>
      </c>
      <c r="G223" s="3">
        <f>IF(MIN(D223:D225)/AVERAGE(D223:D225)&lt;0.9,AVERAGE(D223:D225),(3*AVERAGE(D223:D225)-MIN(D223:D225))/2)</f>
        <v>39.6</v>
      </c>
      <c r="H223" s="3">
        <f>IF(MIN(C223:C225)/AVERAGE(C223:C225)&lt;0.9,AVERAGE(C223:C225),(3*AVERAGE(C223:C225)-MIN(C223:C225))/2)</f>
        <v>80901.5</v>
      </c>
      <c r="I223">
        <f>G223*H223*52/4</f>
        <v>41648092.199999996</v>
      </c>
    </row>
    <row r="224" spans="1:4" ht="12.75">
      <c r="A224">
        <v>1976</v>
      </c>
      <c r="B224">
        <v>8</v>
      </c>
      <c r="C224" s="3">
        <v>78020</v>
      </c>
      <c r="D224" s="3">
        <v>39.6</v>
      </c>
    </row>
    <row r="225" spans="1:4" ht="12.75">
      <c r="A225">
        <v>1976</v>
      </c>
      <c r="B225">
        <v>9</v>
      </c>
      <c r="C225" s="3">
        <v>83688</v>
      </c>
      <c r="D225" s="3">
        <v>39.2</v>
      </c>
    </row>
    <row r="226" spans="1:9" ht="12.75">
      <c r="A226">
        <v>1976</v>
      </c>
      <c r="B226">
        <v>10</v>
      </c>
      <c r="C226" s="3">
        <v>84825</v>
      </c>
      <c r="D226" s="3">
        <v>38.6</v>
      </c>
      <c r="F226" t="s">
        <v>114</v>
      </c>
      <c r="G226" s="3">
        <f>IF(MIN(D226:D228)/AVERAGE(D226:D228)&lt;0.9,AVERAGE(D226:D228),(3*AVERAGE(D226:D228)-MIN(D226:D228))/2)</f>
        <v>38.599999999999994</v>
      </c>
      <c r="H226" s="3">
        <f>IF(MIN(C226:C228)/AVERAGE(C226:C228)&lt;0.9,AVERAGE(C226:C228),(3*AVERAGE(C226:C228)-MIN(C226:C228))/2)</f>
        <v>85214</v>
      </c>
      <c r="I226">
        <f>G226*H226*52/4</f>
        <v>42760385.199999996</v>
      </c>
    </row>
    <row r="227" spans="1:4" ht="12.75">
      <c r="A227">
        <v>1976</v>
      </c>
      <c r="B227">
        <v>11</v>
      </c>
      <c r="C227" s="3">
        <v>85156</v>
      </c>
      <c r="D227" s="3">
        <v>38.4</v>
      </c>
    </row>
    <row r="228" spans="1:4" ht="12.75">
      <c r="A228">
        <v>1976</v>
      </c>
      <c r="B228">
        <v>12</v>
      </c>
      <c r="C228" s="3">
        <v>85272</v>
      </c>
      <c r="D228" s="3">
        <v>38.6</v>
      </c>
    </row>
    <row r="229" spans="1:9" ht="12.75">
      <c r="A229">
        <v>1977</v>
      </c>
      <c r="B229">
        <v>1</v>
      </c>
      <c r="C229" s="3">
        <v>82189</v>
      </c>
      <c r="D229" s="3">
        <v>37.8</v>
      </c>
      <c r="F229" t="s">
        <v>115</v>
      </c>
      <c r="G229" s="3">
        <f>IF(MIN(D229:D231)/AVERAGE(D229:D231)&lt;0.9,AVERAGE(D229:D231),(3*AVERAGE(D229:D231)-MIN(D229:D231))/2)</f>
        <v>38.4</v>
      </c>
      <c r="H229" s="3">
        <f>IF(MIN(C229:C231)/AVERAGE(C229:C231)&lt;0.9,AVERAGE(C229:C231),(3*AVERAGE(C229:C231)-MIN(C229:C231))/2)</f>
        <v>84052.5</v>
      </c>
      <c r="I229">
        <f>G229*H229*52/4</f>
        <v>41959008</v>
      </c>
    </row>
    <row r="230" spans="1:4" ht="12.75">
      <c r="A230">
        <v>1977</v>
      </c>
      <c r="B230">
        <v>2</v>
      </c>
      <c r="C230" s="3">
        <v>83477</v>
      </c>
      <c r="D230" s="3">
        <v>38.3</v>
      </c>
    </row>
    <row r="231" spans="1:4" ht="12.75">
      <c r="A231">
        <v>1977</v>
      </c>
      <c r="B231">
        <v>3</v>
      </c>
      <c r="C231" s="3">
        <v>84628</v>
      </c>
      <c r="D231" s="3">
        <v>38.5</v>
      </c>
    </row>
    <row r="232" spans="1:9" ht="12.75">
      <c r="A232">
        <v>1977</v>
      </c>
      <c r="B232">
        <v>4</v>
      </c>
      <c r="C232" s="3">
        <v>84858</v>
      </c>
      <c r="D232" s="3">
        <v>38.6</v>
      </c>
      <c r="F232" t="s">
        <v>116</v>
      </c>
      <c r="G232" s="3">
        <f>IF(MIN(D232:D234)/AVERAGE(D232:D234)&lt;0.9,AVERAGE(D232:D234),(3*AVERAGE(D232:D234)-MIN(D232:D234))/2)</f>
        <v>39.25</v>
      </c>
      <c r="H232" s="3">
        <f>IF(MIN(C232:C234)/AVERAGE(C232:C234)&lt;0.9,AVERAGE(C232:C234),(3*AVERAGE(C232:C234)-MIN(C232:C234))/2)</f>
        <v>85606</v>
      </c>
      <c r="I232">
        <f>G232*H232*52/4</f>
        <v>43680461.5</v>
      </c>
    </row>
    <row r="233" spans="1:4" ht="12.75">
      <c r="A233">
        <v>1977</v>
      </c>
      <c r="B233">
        <v>5</v>
      </c>
      <c r="C233" s="3">
        <v>86354</v>
      </c>
      <c r="D233" s="3">
        <v>39.1</v>
      </c>
    </row>
    <row r="234" spans="1:4" ht="12.75">
      <c r="A234">
        <v>1977</v>
      </c>
      <c r="B234">
        <v>6</v>
      </c>
      <c r="C234" s="3">
        <v>84765</v>
      </c>
      <c r="D234" s="3">
        <v>39.4</v>
      </c>
    </row>
    <row r="235" spans="1:9" ht="12.75">
      <c r="A235">
        <v>1977</v>
      </c>
      <c r="B235">
        <v>7</v>
      </c>
      <c r="C235" s="3">
        <v>81111</v>
      </c>
      <c r="D235" s="3">
        <v>39.8</v>
      </c>
      <c r="F235" t="s">
        <v>117</v>
      </c>
      <c r="G235" s="3">
        <f>IF(MIN(D235:D237)/AVERAGE(D235:D237)&lt;0.9,AVERAGE(D235:D237),(3*AVERAGE(D235:D237)-MIN(D235:D237))/2)</f>
        <v>39.75000000000001</v>
      </c>
      <c r="H235" s="3">
        <f>IF(MIN(C235:C237)/AVERAGE(C235:C237)&lt;0.9,AVERAGE(C235:C237),(3*AVERAGE(C235:C237)-MIN(C235:C237))/2)</f>
        <v>83971.5</v>
      </c>
      <c r="I235">
        <f>G235*H235*52/4</f>
        <v>43392272.62500001</v>
      </c>
    </row>
    <row r="236" spans="1:4" ht="12.75">
      <c r="A236">
        <v>1977</v>
      </c>
      <c r="B236">
        <v>8</v>
      </c>
      <c r="C236" s="3">
        <v>81282</v>
      </c>
      <c r="D236" s="3">
        <v>39.7</v>
      </c>
    </row>
    <row r="237" spans="1:4" ht="12.75">
      <c r="A237">
        <v>1977</v>
      </c>
      <c r="B237">
        <v>9</v>
      </c>
      <c r="C237" s="3">
        <v>86661</v>
      </c>
      <c r="D237" s="3">
        <v>39.2</v>
      </c>
    </row>
    <row r="238" spans="1:9" ht="12.75">
      <c r="A238">
        <v>1977</v>
      </c>
      <c r="B238">
        <v>10</v>
      </c>
      <c r="C238" s="3">
        <v>88068</v>
      </c>
      <c r="D238" s="3">
        <v>38.8</v>
      </c>
      <c r="F238" t="s">
        <v>118</v>
      </c>
      <c r="G238" s="3">
        <f>IF(MIN(D238:D240)/AVERAGE(D238:D240)&lt;0.9,AVERAGE(D238:D240),(3*AVERAGE(D238:D240)-MIN(D238:D240))/2)</f>
        <v>38.54999999999999</v>
      </c>
      <c r="H238" s="3">
        <f>IF(MIN(C238:C240)/AVERAGE(C238:C240)&lt;0.9,AVERAGE(C238:C240),(3*AVERAGE(C238:C240)-MIN(C238:C240))/2)</f>
        <v>88874.5</v>
      </c>
      <c r="I238">
        <f>G238*H238*52/4</f>
        <v>44539455.67499999</v>
      </c>
    </row>
    <row r="239" spans="1:4" ht="12.75">
      <c r="A239">
        <v>1977</v>
      </c>
      <c r="B239">
        <v>11</v>
      </c>
      <c r="C239" s="3">
        <v>88897</v>
      </c>
      <c r="D239" s="3">
        <v>38.3</v>
      </c>
    </row>
    <row r="240" spans="1:4" ht="12.75">
      <c r="A240">
        <v>1977</v>
      </c>
      <c r="B240">
        <v>12</v>
      </c>
      <c r="C240" s="3">
        <v>88852</v>
      </c>
      <c r="D240" s="3">
        <v>38.3</v>
      </c>
    </row>
    <row r="241" spans="1:9" ht="12.75">
      <c r="A241">
        <v>1978</v>
      </c>
      <c r="B241">
        <v>1</v>
      </c>
      <c r="C241" s="3">
        <v>86006</v>
      </c>
      <c r="D241" s="3">
        <v>37.9</v>
      </c>
      <c r="F241" t="s">
        <v>119</v>
      </c>
      <c r="G241" s="3">
        <f>IF(MIN(D241:D243)/AVERAGE(D241:D243)&lt;0.9,AVERAGE(D241:D243),(3*AVERAGE(D241:D243)-MIN(D241:D243))/2)</f>
        <v>38.400000000000006</v>
      </c>
      <c r="H241" s="3">
        <f>IF(MIN(C241:C243)/AVERAGE(C241:C243)&lt;0.9,AVERAGE(C241:C243),(3*AVERAGE(C241:C243)-MIN(C241:C243))/2)</f>
        <v>87330</v>
      </c>
      <c r="I241">
        <f>G241*H241*52/4</f>
        <v>43595136.00000001</v>
      </c>
    </row>
    <row r="242" spans="1:4" ht="12.75">
      <c r="A242">
        <v>1978</v>
      </c>
      <c r="B242">
        <v>2</v>
      </c>
      <c r="C242" s="3">
        <v>86718</v>
      </c>
      <c r="D242" s="3">
        <v>38.1</v>
      </c>
    </row>
    <row r="243" spans="1:4" ht="12.75">
      <c r="A243">
        <v>1978</v>
      </c>
      <c r="B243">
        <v>3</v>
      </c>
      <c r="C243" s="3">
        <v>87942</v>
      </c>
      <c r="D243" s="3">
        <v>38.7</v>
      </c>
    </row>
    <row r="244" spans="1:9" ht="12.75">
      <c r="A244">
        <v>1978</v>
      </c>
      <c r="B244">
        <v>4</v>
      </c>
      <c r="C244" s="3">
        <v>89731</v>
      </c>
      <c r="D244" s="3">
        <v>38.8</v>
      </c>
      <c r="F244" t="s">
        <v>120</v>
      </c>
      <c r="G244" s="3">
        <f>IF(MIN(D244:D246)/AVERAGE(D244:D246)&lt;0.9,AVERAGE(D244:D246),(3*AVERAGE(D244:D246)-MIN(D244:D246))/2)</f>
        <v>39.35</v>
      </c>
      <c r="H244" s="3">
        <f>IF(MIN(C244:C246)/AVERAGE(C244:C246)&lt;0.9,AVERAGE(C244:C246),(3*AVERAGE(C244:C246)-MIN(C244:C246))/2)</f>
        <v>89949</v>
      </c>
      <c r="I244">
        <f>G244*H244*52/4</f>
        <v>46013410.949999996</v>
      </c>
    </row>
    <row r="245" spans="1:4" ht="12.75">
      <c r="A245">
        <v>1978</v>
      </c>
      <c r="B245">
        <v>5</v>
      </c>
      <c r="C245" s="3">
        <v>90167</v>
      </c>
      <c r="D245" s="3">
        <v>39</v>
      </c>
    </row>
    <row r="246" spans="1:4" ht="12.75">
      <c r="A246">
        <v>1978</v>
      </c>
      <c r="B246">
        <v>6</v>
      </c>
      <c r="C246" s="3">
        <v>89203</v>
      </c>
      <c r="D246" s="3">
        <v>39.7</v>
      </c>
    </row>
    <row r="247" spans="1:9" ht="12.75">
      <c r="A247">
        <v>1978</v>
      </c>
      <c r="B247">
        <v>7</v>
      </c>
      <c r="C247" s="3">
        <v>84728</v>
      </c>
      <c r="D247" s="3">
        <v>39.8</v>
      </c>
      <c r="F247" t="s">
        <v>121</v>
      </c>
      <c r="G247" s="3">
        <f>IF(MIN(D247:D249)/AVERAGE(D247:D249)&lt;0.9,AVERAGE(D247:D249),(3*AVERAGE(D247:D249)-MIN(D247:D249))/2)</f>
        <v>39.849999999999994</v>
      </c>
      <c r="H247" s="3">
        <f>IF(MIN(C247:C249)/AVERAGE(C247:C249)&lt;0.9,AVERAGE(C247:C249),(3*AVERAGE(C247:C249)-MIN(C247:C249))/2)</f>
        <v>87748.5</v>
      </c>
      <c r="I247">
        <f>G247*H247*52/4</f>
        <v>45458110.425</v>
      </c>
    </row>
    <row r="248" spans="1:4" ht="12.75">
      <c r="A248">
        <v>1978</v>
      </c>
      <c r="B248">
        <v>8</v>
      </c>
      <c r="C248" s="3">
        <v>85065</v>
      </c>
      <c r="D248" s="3">
        <v>39.9</v>
      </c>
    </row>
    <row r="249" spans="1:4" ht="12.75">
      <c r="A249">
        <v>1978</v>
      </c>
      <c r="B249">
        <v>9</v>
      </c>
      <c r="C249" s="3">
        <v>90432</v>
      </c>
      <c r="D249" s="3">
        <v>39.5</v>
      </c>
    </row>
    <row r="250" spans="1:9" ht="12.75">
      <c r="A250">
        <v>1978</v>
      </c>
      <c r="B250">
        <v>10</v>
      </c>
      <c r="C250" s="3">
        <v>91942</v>
      </c>
      <c r="D250" s="3">
        <v>38.9</v>
      </c>
      <c r="F250" t="s">
        <v>122</v>
      </c>
      <c r="G250" s="3">
        <f>IF(MIN(D250:D252)/AVERAGE(D250:D252)&lt;0.9,AVERAGE(D250:D252),(3*AVERAGE(D250:D252)-MIN(D250:D252))/2)</f>
        <v>38.9</v>
      </c>
      <c r="H250" s="3">
        <f>IF(MIN(C250:C252)/AVERAGE(C250:C252)&lt;0.9,AVERAGE(C250:C252),(3*AVERAGE(C250:C252)-MIN(C250:C252))/2)</f>
        <v>92311</v>
      </c>
      <c r="I250">
        <f>G250*H250*52/4</f>
        <v>46681672.699999996</v>
      </c>
    </row>
    <row r="251" spans="1:4" ht="12.75">
      <c r="A251">
        <v>1978</v>
      </c>
      <c r="B251">
        <v>11</v>
      </c>
      <c r="C251" s="3">
        <v>92111</v>
      </c>
      <c r="D251" s="3">
        <v>38.7</v>
      </c>
    </row>
    <row r="252" spans="1:4" ht="12.75">
      <c r="A252">
        <v>1978</v>
      </c>
      <c r="B252">
        <v>12</v>
      </c>
      <c r="C252" s="3">
        <v>92511</v>
      </c>
      <c r="D252" s="3">
        <v>38.9</v>
      </c>
    </row>
    <row r="253" spans="1:9" ht="12.75">
      <c r="A253">
        <v>1979</v>
      </c>
      <c r="B253">
        <v>1</v>
      </c>
      <c r="C253" s="3">
        <v>89828</v>
      </c>
      <c r="D253" s="3">
        <v>38.4</v>
      </c>
      <c r="F253" t="s">
        <v>123</v>
      </c>
      <c r="G253" s="3">
        <f>IF(MIN(D253:D255)/AVERAGE(D253:D255)&lt;0.9,AVERAGE(D253:D255),(3*AVERAGE(D253:D255)-MIN(D253:D255))/2)</f>
        <v>38.59999999999999</v>
      </c>
      <c r="H253" s="3">
        <f>IF(MIN(C253:C255)/AVERAGE(C253:C255)&lt;0.9,AVERAGE(C253:C255),(3*AVERAGE(C253:C255)-MIN(C253:C255))/2)</f>
        <v>90888</v>
      </c>
      <c r="I253">
        <f>G253*H253*52/4</f>
        <v>45607598.39999998</v>
      </c>
    </row>
    <row r="254" spans="1:4" ht="12.75">
      <c r="A254">
        <v>1979</v>
      </c>
      <c r="B254">
        <v>2</v>
      </c>
      <c r="C254" s="3">
        <v>90290</v>
      </c>
      <c r="D254" s="3">
        <v>38.2</v>
      </c>
    </row>
    <row r="255" spans="1:4" ht="12.75">
      <c r="A255">
        <v>1979</v>
      </c>
      <c r="B255">
        <v>3</v>
      </c>
      <c r="C255" s="3">
        <v>91486</v>
      </c>
      <c r="D255" s="3">
        <v>38.8</v>
      </c>
    </row>
    <row r="256" spans="1:9" ht="12.75">
      <c r="A256">
        <v>1979</v>
      </c>
      <c r="B256">
        <v>4</v>
      </c>
      <c r="C256" s="3">
        <v>90088</v>
      </c>
      <c r="D256" s="3">
        <v>37.4</v>
      </c>
      <c r="F256" t="s">
        <v>124</v>
      </c>
      <c r="G256" s="3">
        <f>IF(MIN(D256:D258)/AVERAGE(D256:D258)&lt;0.9,AVERAGE(D256:D258),(3*AVERAGE(D256:D258)-MIN(D256:D258))/2)</f>
        <v>39.349999999999994</v>
      </c>
      <c r="H256" s="3">
        <f>IF(MIN(C256:C258)/AVERAGE(C256:C258)&lt;0.9,AVERAGE(C256:C258),(3*AVERAGE(C256:C258)-MIN(C256:C258))/2)</f>
        <v>91632</v>
      </c>
      <c r="I256">
        <f>G256*H256*52/4</f>
        <v>46874349.599999994</v>
      </c>
    </row>
    <row r="257" spans="1:4" ht="12.75">
      <c r="A257">
        <v>1979</v>
      </c>
      <c r="B257">
        <v>5</v>
      </c>
      <c r="C257" s="3">
        <v>92469</v>
      </c>
      <c r="D257" s="3">
        <v>39.2</v>
      </c>
    </row>
    <row r="258" spans="1:4" ht="12.75">
      <c r="A258">
        <v>1979</v>
      </c>
      <c r="B258">
        <v>6</v>
      </c>
      <c r="C258" s="3">
        <v>90795</v>
      </c>
      <c r="D258" s="3">
        <v>39.5</v>
      </c>
    </row>
    <row r="259" spans="1:9" ht="12.75">
      <c r="A259">
        <v>1979</v>
      </c>
      <c r="B259">
        <v>7</v>
      </c>
      <c r="C259" s="3">
        <v>87270</v>
      </c>
      <c r="D259" s="3">
        <v>39.8</v>
      </c>
      <c r="F259" t="s">
        <v>125</v>
      </c>
      <c r="G259" s="3">
        <f>IF(MIN(D259:D261)/AVERAGE(D259:D261)&lt;0.9,AVERAGE(D259:D261),(3*AVERAGE(D259:D261)-MIN(D259:D261))/2)</f>
        <v>39.75</v>
      </c>
      <c r="H259" s="3">
        <f>IF(MIN(C259:C261)/AVERAGE(C259:C261)&lt;0.9,AVERAGE(C259:C261),(3*AVERAGE(C259:C261)-MIN(C259:C261))/2)</f>
        <v>90277.5</v>
      </c>
      <c r="I259">
        <f>G259*H259*52/4</f>
        <v>46650898.125</v>
      </c>
    </row>
    <row r="260" spans="1:4" ht="12.75">
      <c r="A260">
        <v>1979</v>
      </c>
      <c r="B260">
        <v>8</v>
      </c>
      <c r="C260" s="3">
        <v>87538</v>
      </c>
      <c r="D260" s="3">
        <v>39.7</v>
      </c>
    </row>
    <row r="261" spans="1:4" ht="12.75">
      <c r="A261">
        <v>1979</v>
      </c>
      <c r="B261">
        <v>9</v>
      </c>
      <c r="C261" s="3">
        <v>93017</v>
      </c>
      <c r="D261" s="3">
        <v>39.5</v>
      </c>
    </row>
    <row r="262" spans="1:9" ht="12.75">
      <c r="A262">
        <v>1979</v>
      </c>
      <c r="B262">
        <v>10</v>
      </c>
      <c r="C262" s="3">
        <v>93829</v>
      </c>
      <c r="D262" s="3">
        <v>39</v>
      </c>
      <c r="F262" t="s">
        <v>126</v>
      </c>
      <c r="G262" s="3">
        <f>IF(MIN(D262:D264)/AVERAGE(D262:D264)&lt;0.9,AVERAGE(D262:D264),(3*AVERAGE(D262:D264)-MIN(D262:D264))/2)</f>
        <v>38.9</v>
      </c>
      <c r="H262" s="3">
        <f>IF(MIN(C262:C264)/AVERAGE(C262:C264)&lt;0.9,AVERAGE(C262:C264),(3*AVERAGE(C262:C264)-MIN(C262:C264))/2)</f>
        <v>94423.5</v>
      </c>
      <c r="I262">
        <f>G262*H262*52/4</f>
        <v>47749963.949999996</v>
      </c>
    </row>
    <row r="263" spans="1:4" ht="12.75">
      <c r="A263">
        <v>1979</v>
      </c>
      <c r="B263">
        <v>11</v>
      </c>
      <c r="C263" s="3">
        <v>94087</v>
      </c>
      <c r="D263" s="3">
        <v>38.5</v>
      </c>
    </row>
    <row r="264" spans="1:4" ht="12.75">
      <c r="A264">
        <v>1979</v>
      </c>
      <c r="B264">
        <v>12</v>
      </c>
      <c r="C264" s="3">
        <v>94760</v>
      </c>
      <c r="D264" s="3">
        <v>38.8</v>
      </c>
    </row>
    <row r="265" spans="1:9" ht="12.75">
      <c r="A265">
        <v>1980</v>
      </c>
      <c r="B265">
        <v>1</v>
      </c>
      <c r="C265" s="3">
        <v>91758</v>
      </c>
      <c r="D265" s="3">
        <v>38.3</v>
      </c>
      <c r="F265" t="s">
        <v>127</v>
      </c>
      <c r="G265" s="3">
        <f>IF(MIN(D265:D267)/AVERAGE(D265:D267)&lt;0.9,AVERAGE(D265:D267),(3*AVERAGE(D265:D267)-MIN(D265:D267))/2)</f>
        <v>38.35000000000001</v>
      </c>
      <c r="H265" s="3">
        <f>IF(MIN(C265:C267)/AVERAGE(C265:C267)&lt;0.9,AVERAGE(C265:C267),(3*AVERAGE(C265:C267)-MIN(C265:C267))/2)</f>
        <v>92036</v>
      </c>
      <c r="I265">
        <f>G265*H265*52/4</f>
        <v>45884547.800000004</v>
      </c>
    </row>
    <row r="266" spans="1:4" ht="12.75">
      <c r="A266">
        <v>1980</v>
      </c>
      <c r="B266">
        <v>2</v>
      </c>
      <c r="C266" s="3">
        <v>91713</v>
      </c>
      <c r="D266" s="3">
        <v>38.1</v>
      </c>
    </row>
    <row r="267" spans="1:4" ht="12.75">
      <c r="A267">
        <v>1980</v>
      </c>
      <c r="B267">
        <v>3</v>
      </c>
      <c r="C267" s="3">
        <v>92314</v>
      </c>
      <c r="D267" s="3">
        <v>38.4</v>
      </c>
    </row>
    <row r="268" spans="1:9" ht="12.75">
      <c r="A268">
        <v>1980</v>
      </c>
      <c r="B268">
        <v>4</v>
      </c>
      <c r="C268" s="3">
        <v>91209</v>
      </c>
      <c r="D268" s="3">
        <v>38.1</v>
      </c>
      <c r="F268" t="s">
        <v>128</v>
      </c>
      <c r="G268" s="3">
        <f>IF(MIN(D268:D270)/AVERAGE(D268:D270)&lt;0.9,AVERAGE(D268:D270),(3*AVERAGE(D268:D270)-MIN(D268:D270))/2)</f>
        <v>38.75</v>
      </c>
      <c r="H268" s="3">
        <f>IF(MIN(C268:C270)/AVERAGE(C268:C270)&lt;0.9,AVERAGE(C268:C270),(3*AVERAGE(C268:C270)-MIN(C268:C270))/2)</f>
        <v>91829</v>
      </c>
      <c r="I268">
        <f>G268*H268*52/4</f>
        <v>46258858.75</v>
      </c>
    </row>
    <row r="269" spans="1:4" ht="12.75">
      <c r="A269">
        <v>1980</v>
      </c>
      <c r="B269">
        <v>5</v>
      </c>
      <c r="C269" s="3">
        <v>92449</v>
      </c>
      <c r="D269" s="3">
        <v>38.6</v>
      </c>
    </row>
    <row r="270" spans="1:4" ht="12.75">
      <c r="A270">
        <v>1980</v>
      </c>
      <c r="B270">
        <v>6</v>
      </c>
      <c r="C270" s="3">
        <v>91007</v>
      </c>
      <c r="D270" s="3">
        <v>38.9</v>
      </c>
    </row>
    <row r="271" spans="1:9" ht="12.75">
      <c r="A271">
        <v>1980</v>
      </c>
      <c r="B271">
        <v>7</v>
      </c>
      <c r="C271" s="3">
        <v>86073</v>
      </c>
      <c r="D271" s="3">
        <v>39.1</v>
      </c>
      <c r="F271" t="s">
        <v>129</v>
      </c>
      <c r="G271" s="3">
        <f>IF(MIN(D271:D273)/AVERAGE(D271:D273)&lt;0.9,AVERAGE(D271:D273),(3*AVERAGE(D271:D273)-MIN(D271:D273))/2)</f>
        <v>39.150000000000006</v>
      </c>
      <c r="H271" s="3">
        <f>IF(MIN(C271:C273)/AVERAGE(C271:C273)&lt;0.9,AVERAGE(C271:C273),(3*AVERAGE(C271:C273)-MIN(C271:C273))/2)</f>
        <v>89690</v>
      </c>
      <c r="I271">
        <f>G271*H271*52/4</f>
        <v>45647725.50000001</v>
      </c>
    </row>
    <row r="272" spans="1:4" ht="12.75">
      <c r="A272">
        <v>1980</v>
      </c>
      <c r="B272">
        <v>8</v>
      </c>
      <c r="C272" s="3">
        <v>86894</v>
      </c>
      <c r="D272" s="3">
        <v>39.2</v>
      </c>
    </row>
    <row r="273" spans="1:4" ht="12.75">
      <c r="A273">
        <v>1980</v>
      </c>
      <c r="B273">
        <v>9</v>
      </c>
      <c r="C273" s="3">
        <v>92486</v>
      </c>
      <c r="D273" s="3">
        <v>38.9</v>
      </c>
    </row>
    <row r="274" spans="1:9" ht="12.75">
      <c r="A274">
        <v>1980</v>
      </c>
      <c r="B274">
        <v>10</v>
      </c>
      <c r="C274" s="3">
        <v>93645</v>
      </c>
      <c r="D274" s="3">
        <v>38.4</v>
      </c>
      <c r="F274" t="s">
        <v>130</v>
      </c>
      <c r="G274" s="3">
        <f>IF(MIN(D274:D276)/AVERAGE(D274:D276)&lt;0.9,AVERAGE(D274:D276),(3*AVERAGE(D274:D276)-MIN(D274:D276))/2)</f>
        <v>38.45</v>
      </c>
      <c r="H274" s="3">
        <f>IF(MIN(C274:C276)/AVERAGE(C274:C276)&lt;0.9,AVERAGE(C274:C276),(3*AVERAGE(C274:C276)-MIN(C274:C276))/2)</f>
        <v>94139.5</v>
      </c>
      <c r="I274">
        <f>G274*H274*52/4</f>
        <v>47055629.075</v>
      </c>
    </row>
    <row r="275" spans="1:4" ht="12.75">
      <c r="A275">
        <v>1980</v>
      </c>
      <c r="B275">
        <v>11</v>
      </c>
      <c r="C275" s="3">
        <v>94192</v>
      </c>
      <c r="D275" s="3">
        <v>37.9</v>
      </c>
    </row>
    <row r="276" spans="1:4" ht="12.75">
      <c r="A276">
        <v>1980</v>
      </c>
      <c r="B276">
        <v>12</v>
      </c>
      <c r="C276" s="3">
        <v>94087</v>
      </c>
      <c r="D276" s="3">
        <v>38.5</v>
      </c>
    </row>
    <row r="277" spans="1:9" ht="12.75">
      <c r="A277">
        <v>1981</v>
      </c>
      <c r="B277">
        <v>1</v>
      </c>
      <c r="C277" s="3">
        <v>92249</v>
      </c>
      <c r="D277" s="3">
        <v>38.2</v>
      </c>
      <c r="F277" t="s">
        <v>131</v>
      </c>
      <c r="G277" s="3">
        <f>IF(MIN(D277:D279)/AVERAGE(D277:D279)&lt;0.9,AVERAGE(D277:D279),(3*AVERAGE(D277:D279)-MIN(D277:D279))/2)</f>
        <v>38.25000000000001</v>
      </c>
      <c r="H277" s="3">
        <f>IF(MIN(C277:C279)/AVERAGE(C277:C279)&lt;0.9,AVERAGE(C277:C279),(3*AVERAGE(C277:C279)-MIN(C277:C279))/2)</f>
        <v>92834.5</v>
      </c>
      <c r="I277">
        <f>G277*H277*52/4</f>
        <v>46161955.12500001</v>
      </c>
    </row>
    <row r="278" spans="1:4" ht="12.75">
      <c r="A278">
        <v>1981</v>
      </c>
      <c r="B278">
        <v>2</v>
      </c>
      <c r="C278" s="3">
        <v>92325</v>
      </c>
      <c r="D278" s="3">
        <v>37.8</v>
      </c>
    </row>
    <row r="279" spans="1:4" ht="12.75">
      <c r="A279">
        <v>1981</v>
      </c>
      <c r="B279">
        <v>3</v>
      </c>
      <c r="C279" s="3">
        <v>93344</v>
      </c>
      <c r="D279" s="3">
        <v>38.3</v>
      </c>
    </row>
    <row r="280" spans="1:9" ht="12.75">
      <c r="A280">
        <v>1981</v>
      </c>
      <c r="B280">
        <v>4</v>
      </c>
      <c r="C280" s="3">
        <v>92484</v>
      </c>
      <c r="D280" s="3">
        <v>37.2</v>
      </c>
      <c r="F280" t="s">
        <v>132</v>
      </c>
      <c r="G280" s="3">
        <f>IF(MIN(D280:D282)/AVERAGE(D280:D282)&lt;0.9,AVERAGE(D280:D282),(3*AVERAGE(D280:D282)-MIN(D280:D282))/2)</f>
        <v>38.699999999999996</v>
      </c>
      <c r="H280" s="3">
        <f>IF(MIN(C280:C282)/AVERAGE(C280:C282)&lt;0.9,AVERAGE(C280:C282),(3*AVERAGE(C280:C282)-MIN(C280:C282))/2)</f>
        <v>93468.5</v>
      </c>
      <c r="I280">
        <f>G280*H280*52/4</f>
        <v>47024002.349999994</v>
      </c>
    </row>
    <row r="281" spans="1:4" ht="12.75">
      <c r="A281">
        <v>1981</v>
      </c>
      <c r="B281">
        <v>5</v>
      </c>
      <c r="C281" s="3">
        <v>94347</v>
      </c>
      <c r="D281" s="3">
        <v>38.5</v>
      </c>
    </row>
    <row r="282" spans="1:4" ht="12.75">
      <c r="A282">
        <v>1981</v>
      </c>
      <c r="B282">
        <v>6</v>
      </c>
      <c r="C282" s="3">
        <v>92590</v>
      </c>
      <c r="D282" s="3">
        <v>38.9</v>
      </c>
    </row>
    <row r="283" spans="1:9" ht="12.75">
      <c r="A283" s="5">
        <v>1981</v>
      </c>
      <c r="B283" s="5">
        <v>7</v>
      </c>
      <c r="C283" s="6">
        <v>89313</v>
      </c>
      <c r="D283" s="6">
        <v>39.2</v>
      </c>
      <c r="E283" s="5"/>
      <c r="F283" s="5" t="s">
        <v>133</v>
      </c>
      <c r="G283" s="6">
        <f>IF(MIN(D283:D285)/AVERAGE(D283:D285)&lt;0.9,AVERAGE(D283:D285),(3*AVERAGE(D283:D285)-MIN(D283:D285))/2)</f>
        <v>39.2</v>
      </c>
      <c r="H283" s="3">
        <f>IF(MIN(C283:C285)/AVERAGE(C283:C285)&lt;0.9,AVERAGE(C283:C285),(3*AVERAGE(C283:C285)-MIN(C283:C285))/2)</f>
        <v>91111</v>
      </c>
      <c r="I283">
        <f>G283*H283*52/4</f>
        <v>46430165.6</v>
      </c>
    </row>
    <row r="284" spans="1:4" ht="12.75">
      <c r="A284">
        <v>1981</v>
      </c>
      <c r="B284">
        <v>8</v>
      </c>
      <c r="C284" s="3">
        <v>88573</v>
      </c>
      <c r="D284" s="3">
        <v>39.2</v>
      </c>
    </row>
    <row r="285" spans="1:4" ht="12.75">
      <c r="A285">
        <v>1981</v>
      </c>
      <c r="B285">
        <v>9</v>
      </c>
      <c r="C285" s="3">
        <v>92909</v>
      </c>
      <c r="D285" s="3">
        <v>35.9</v>
      </c>
    </row>
    <row r="286" spans="1:9" ht="12.75">
      <c r="A286">
        <v>1981</v>
      </c>
      <c r="B286">
        <v>10</v>
      </c>
      <c r="C286" s="3">
        <v>94506</v>
      </c>
      <c r="D286" s="3">
        <v>38</v>
      </c>
      <c r="F286" t="s">
        <v>134</v>
      </c>
      <c r="G286" s="3">
        <f>IF(MIN(D286:D288)/AVERAGE(D286:D288)&lt;0.9,AVERAGE(D286:D288),(3*AVERAGE(D286:D288)-MIN(D286:D288))/2)</f>
        <v>38.15</v>
      </c>
      <c r="H286" s="3">
        <f>IF(MIN(C286:C288)/AVERAGE(C286:C288)&lt;0.9,AVERAGE(C286:C288),(3*AVERAGE(C286:C288)-MIN(C286:C288))/2)</f>
        <v>94658.5</v>
      </c>
      <c r="I286">
        <f>G286*H286*52/4</f>
        <v>46945883.074999996</v>
      </c>
    </row>
    <row r="287" spans="1:4" ht="12.75">
      <c r="A287">
        <v>1981</v>
      </c>
      <c r="B287">
        <v>11</v>
      </c>
      <c r="C287" s="3">
        <v>94811</v>
      </c>
      <c r="D287" s="3">
        <v>37.8</v>
      </c>
    </row>
    <row r="288" spans="1:4" ht="12.75">
      <c r="A288">
        <v>1981</v>
      </c>
      <c r="B288">
        <v>12</v>
      </c>
      <c r="C288" s="3">
        <v>94014</v>
      </c>
      <c r="D288" s="3">
        <v>38.3</v>
      </c>
    </row>
    <row r="289" spans="1:9" ht="12.75">
      <c r="A289">
        <v>1982</v>
      </c>
      <c r="B289">
        <v>1</v>
      </c>
      <c r="C289" s="3">
        <v>92908</v>
      </c>
      <c r="D289" s="3">
        <v>36.4</v>
      </c>
      <c r="F289" t="s">
        <v>135</v>
      </c>
      <c r="G289" s="3">
        <f>IF(MIN(D289:D291)/AVERAGE(D289:D291)&lt;0.9,AVERAGE(D289:D291),(3*AVERAGE(D289:D291)-MIN(D289:D291))/2)</f>
        <v>37.89999999999999</v>
      </c>
      <c r="H289" s="3">
        <f>IF(MIN(C289:C291)/AVERAGE(C289:C291)&lt;0.9,AVERAGE(C289:C291),(3*AVERAGE(C289:C291)-MIN(C289:C291))/2)</f>
        <v>94122.5</v>
      </c>
      <c r="I289">
        <f>G289*H289*52/4</f>
        <v>46374155.749999985</v>
      </c>
    </row>
    <row r="290" spans="1:4" ht="12.75">
      <c r="A290">
        <v>1982</v>
      </c>
      <c r="B290">
        <v>2</v>
      </c>
      <c r="C290" s="3">
        <v>93887</v>
      </c>
      <c r="D290" s="3">
        <v>37.7</v>
      </c>
    </row>
    <row r="291" spans="1:4" ht="12.75">
      <c r="A291">
        <v>1982</v>
      </c>
      <c r="B291">
        <v>3</v>
      </c>
      <c r="C291" s="3">
        <v>94358</v>
      </c>
      <c r="D291" s="3">
        <v>38.1</v>
      </c>
    </row>
    <row r="292" spans="1:9" ht="12.75">
      <c r="A292">
        <v>1982</v>
      </c>
      <c r="B292">
        <v>4</v>
      </c>
      <c r="C292" s="3">
        <v>93587</v>
      </c>
      <c r="D292" s="3">
        <v>37.9</v>
      </c>
      <c r="F292" t="s">
        <v>136</v>
      </c>
      <c r="G292" s="3">
        <f>IF(MIN(D292:D294)/AVERAGE(D292:D294)&lt;0.9,AVERAGE(D292:D294),(3*AVERAGE(D292:D294)-MIN(D292:D294))/2)</f>
        <v>38.349999999999994</v>
      </c>
      <c r="H292" s="3">
        <f>IF(MIN(C292:C294)/AVERAGE(C292:C294)&lt;0.9,AVERAGE(C292:C294),(3*AVERAGE(C292:C294)-MIN(C292:C294))/2)</f>
        <v>95093.5</v>
      </c>
      <c r="I292">
        <f>G292*H292*52/4</f>
        <v>47408864.425</v>
      </c>
    </row>
    <row r="293" spans="1:4" ht="12.75">
      <c r="A293">
        <v>1982</v>
      </c>
      <c r="B293">
        <v>5</v>
      </c>
      <c r="C293" s="3">
        <v>95878</v>
      </c>
      <c r="D293" s="3">
        <v>38.2</v>
      </c>
    </row>
    <row r="294" spans="1:4" ht="12.75">
      <c r="A294">
        <v>1982</v>
      </c>
      <c r="B294">
        <v>6</v>
      </c>
      <c r="C294" s="3">
        <v>94309</v>
      </c>
      <c r="D294" s="3">
        <v>38.5</v>
      </c>
    </row>
    <row r="295" spans="1:9" ht="12.75">
      <c r="A295">
        <v>1982</v>
      </c>
      <c r="B295">
        <v>7</v>
      </c>
      <c r="C295" s="3">
        <v>89882</v>
      </c>
      <c r="D295" s="3">
        <v>38.7</v>
      </c>
      <c r="F295" t="s">
        <v>137</v>
      </c>
      <c r="G295" s="3">
        <f>IF(MIN(D295:D297)/AVERAGE(D295:D297)&lt;0.9,AVERAGE(D295:D297),(3*AVERAGE(D295:D297)-MIN(D295:D297))/2)</f>
        <v>38.70000000000001</v>
      </c>
      <c r="H295" s="3">
        <f>IF(MIN(C295:C297)/AVERAGE(C295:C297)&lt;0.9,AVERAGE(C295:C297),(3*AVERAGE(C295:C297)-MIN(C295:C297))/2)</f>
        <v>92405.5</v>
      </c>
      <c r="I295">
        <f>G295*H295*52/4</f>
        <v>46489207.05000001</v>
      </c>
    </row>
    <row r="296" spans="1:4" ht="12.75">
      <c r="A296">
        <v>1982</v>
      </c>
      <c r="B296">
        <v>8</v>
      </c>
      <c r="C296" s="3">
        <v>89793</v>
      </c>
      <c r="D296" s="3">
        <v>38.7</v>
      </c>
    </row>
    <row r="297" spans="1:4" ht="12.75">
      <c r="A297">
        <v>1982</v>
      </c>
      <c r="B297">
        <v>9</v>
      </c>
      <c r="C297" s="3">
        <v>94929</v>
      </c>
      <c r="D297" s="3">
        <v>38.3</v>
      </c>
    </row>
    <row r="298" spans="1:9" ht="12.75">
      <c r="A298">
        <v>1982</v>
      </c>
      <c r="B298">
        <v>10</v>
      </c>
      <c r="C298" s="3">
        <v>95366</v>
      </c>
      <c r="D298" s="3">
        <v>37.8</v>
      </c>
      <c r="F298" t="s">
        <v>138</v>
      </c>
      <c r="G298" s="3">
        <f>IF(MIN(D298:D300)/AVERAGE(D298:D300)&lt;0.9,AVERAGE(D298:D300),(3*AVERAGE(D298:D300)-MIN(D298:D300))/2)</f>
        <v>37.9</v>
      </c>
      <c r="H298" s="3">
        <f>IF(MIN(C298:C300)/AVERAGE(C298:C300)&lt;0.9,AVERAGE(C298:C300),(3*AVERAGE(C298:C300)-MIN(C298:C300))/2)</f>
        <v>95513.5</v>
      </c>
      <c r="I298">
        <f>G298*H298*52/4</f>
        <v>47059501.449999996</v>
      </c>
    </row>
    <row r="299" spans="1:4" ht="12.75">
      <c r="A299">
        <v>1982</v>
      </c>
      <c r="B299">
        <v>11</v>
      </c>
      <c r="C299" s="3">
        <v>95661</v>
      </c>
      <c r="D299" s="3">
        <v>37.3</v>
      </c>
    </row>
    <row r="300" spans="1:4" ht="12.75">
      <c r="A300">
        <v>1982</v>
      </c>
      <c r="B300">
        <v>12</v>
      </c>
      <c r="C300" s="3">
        <v>95216</v>
      </c>
      <c r="D300" s="3">
        <v>38</v>
      </c>
    </row>
    <row r="301" spans="1:9" ht="12.75">
      <c r="A301">
        <v>1983</v>
      </c>
      <c r="B301">
        <v>1</v>
      </c>
      <c r="C301" s="3">
        <v>93434</v>
      </c>
      <c r="D301" s="3">
        <v>37.8</v>
      </c>
      <c r="F301" t="s">
        <v>139</v>
      </c>
      <c r="G301" s="3">
        <f>IF(MIN(D301:D303)/AVERAGE(D301:D303)&lt;0.9,AVERAGE(D301:D303),(3*AVERAGE(D301:D303)-MIN(D301:D303))/2)</f>
        <v>37.85</v>
      </c>
      <c r="H301" s="3">
        <f>IF(MIN(C301:C303)/AVERAGE(C301:C303)&lt;0.9,AVERAGE(C301:C303),(3*AVERAGE(C301:C303)-MIN(C301:C303))/2)</f>
        <v>93695</v>
      </c>
      <c r="I301">
        <f>G301*H301*52/4</f>
        <v>46102624.75</v>
      </c>
    </row>
    <row r="302" spans="1:4" ht="12.75">
      <c r="A302">
        <v>1983</v>
      </c>
      <c r="B302">
        <v>2</v>
      </c>
      <c r="C302" s="3">
        <v>93137</v>
      </c>
      <c r="D302" s="3">
        <v>37.2</v>
      </c>
    </row>
    <row r="303" spans="1:4" ht="12.75">
      <c r="A303">
        <v>1983</v>
      </c>
      <c r="B303">
        <v>3</v>
      </c>
      <c r="C303" s="3">
        <v>93956</v>
      </c>
      <c r="D303" s="3">
        <v>37.9</v>
      </c>
    </row>
    <row r="304" spans="1:9" ht="12.75">
      <c r="A304">
        <v>1983</v>
      </c>
      <c r="B304">
        <v>4</v>
      </c>
      <c r="C304" s="3">
        <v>95064</v>
      </c>
      <c r="D304" s="3">
        <v>38.1</v>
      </c>
      <c r="F304" t="s">
        <v>140</v>
      </c>
      <c r="G304" s="3">
        <f>IF(MIN(D304:D306)/AVERAGE(D304:D306)&lt;0.9,AVERAGE(D304:D306),(3*AVERAGE(D304:D306)-MIN(D304:D306))/2)</f>
        <v>38.55</v>
      </c>
      <c r="H304" s="3">
        <f>IF(MIN(C304:C306)/AVERAGE(C304:C306)&lt;0.9,AVERAGE(C304:C306),(3*AVERAGE(C304:C306)-MIN(C304:C306))/2)</f>
        <v>95328</v>
      </c>
      <c r="I304">
        <f>G304*H304*52/4</f>
        <v>47773627.199999996</v>
      </c>
    </row>
    <row r="305" spans="1:4" ht="12.75">
      <c r="A305">
        <v>1983</v>
      </c>
      <c r="B305">
        <v>5</v>
      </c>
      <c r="C305" s="3">
        <v>95592</v>
      </c>
      <c r="D305" s="3">
        <v>38.3</v>
      </c>
    </row>
    <row r="306" spans="1:4" ht="12.75">
      <c r="A306">
        <v>1983</v>
      </c>
      <c r="B306">
        <v>6</v>
      </c>
      <c r="C306" s="3">
        <v>94269</v>
      </c>
      <c r="D306" s="3">
        <v>38.8</v>
      </c>
    </row>
    <row r="307" spans="1:9" ht="12.75">
      <c r="A307">
        <v>1983</v>
      </c>
      <c r="B307">
        <v>7</v>
      </c>
      <c r="C307" s="3">
        <v>91750</v>
      </c>
      <c r="D307" s="3">
        <v>39</v>
      </c>
      <c r="F307" t="s">
        <v>141</v>
      </c>
      <c r="G307" s="3">
        <f>IF(MIN(D307:D309)/AVERAGE(D307:D309)&lt;0.9,AVERAGE(D307:D309),(3*AVERAGE(D307:D309)-MIN(D307:D309))/2)</f>
        <v>39.04999999999999</v>
      </c>
      <c r="H307" s="3">
        <f>IF(MIN(C307:C309)/AVERAGE(C307:C309)&lt;0.9,AVERAGE(C307:C309),(3*AVERAGE(C307:C309)-MIN(C307:C309))/2)</f>
        <v>94706.5</v>
      </c>
      <c r="I307">
        <f>G307*H307*52/4</f>
        <v>48077754.724999994</v>
      </c>
    </row>
    <row r="308" spans="1:4" ht="12.75">
      <c r="A308">
        <v>1983</v>
      </c>
      <c r="B308">
        <v>8</v>
      </c>
      <c r="C308" s="3">
        <v>91326</v>
      </c>
      <c r="D308" s="3">
        <v>39.1</v>
      </c>
    </row>
    <row r="309" spans="1:4" ht="12.75">
      <c r="A309">
        <v>1983</v>
      </c>
      <c r="B309">
        <v>9</v>
      </c>
      <c r="C309" s="3">
        <v>97663</v>
      </c>
      <c r="D309" s="3">
        <v>38.8</v>
      </c>
    </row>
    <row r="310" spans="1:9" ht="12.75">
      <c r="A310">
        <v>1983</v>
      </c>
      <c r="B310">
        <v>10</v>
      </c>
      <c r="C310" s="3">
        <v>98289</v>
      </c>
      <c r="D310" s="3">
        <v>38.4</v>
      </c>
      <c r="F310" t="s">
        <v>142</v>
      </c>
      <c r="G310" s="3">
        <f>IF(MIN(D310:D312)/AVERAGE(D310:D312)&lt;0.9,AVERAGE(D310:D312),(3*AVERAGE(D310:D312)-MIN(D310:D312))/2)</f>
        <v>38.45</v>
      </c>
      <c r="H310" s="3">
        <f>IF(MIN(C310:C312)/AVERAGE(C310:C312)&lt;0.9,AVERAGE(C310:C312),(3*AVERAGE(C310:C312)-MIN(C310:C312))/2)</f>
        <v>99381</v>
      </c>
      <c r="I310">
        <f>G310*H310*52/4</f>
        <v>49675592.85</v>
      </c>
    </row>
    <row r="311" spans="1:4" ht="12.75">
      <c r="A311">
        <v>1983</v>
      </c>
      <c r="B311">
        <v>11</v>
      </c>
      <c r="C311" s="3">
        <v>99379</v>
      </c>
      <c r="D311" s="3">
        <v>37.6</v>
      </c>
    </row>
    <row r="312" spans="1:4" ht="12.75">
      <c r="A312">
        <v>1983</v>
      </c>
      <c r="B312">
        <v>12</v>
      </c>
      <c r="C312" s="3">
        <v>99383</v>
      </c>
      <c r="D312" s="3">
        <v>38.5</v>
      </c>
    </row>
    <row r="313" spans="1:9" ht="12.75">
      <c r="A313">
        <v>1984</v>
      </c>
      <c r="B313">
        <v>1</v>
      </c>
      <c r="C313" s="3">
        <v>97293</v>
      </c>
      <c r="D313" s="3">
        <v>38.2</v>
      </c>
      <c r="F313" t="s">
        <v>143</v>
      </c>
      <c r="G313" s="3">
        <f>IF(MIN(D313:D315)/AVERAGE(D313:D315)&lt;0.9,AVERAGE(D313:D315),(3*AVERAGE(D313:D315)-MIN(D313:D315))/2)</f>
        <v>38.300000000000004</v>
      </c>
      <c r="H313" s="3">
        <f>IF(MIN(C313:C315)/AVERAGE(C313:C315)&lt;0.9,AVERAGE(C313:C315),(3*AVERAGE(C313:C315)-MIN(C313:C315))/2)</f>
        <v>98136.5</v>
      </c>
      <c r="I313">
        <f>G313*H313*52/4</f>
        <v>48862163.35</v>
      </c>
    </row>
    <row r="314" spans="1:4" ht="12.75">
      <c r="A314">
        <v>1984</v>
      </c>
      <c r="B314">
        <v>2</v>
      </c>
      <c r="C314" s="3">
        <v>97928</v>
      </c>
      <c r="D314" s="3">
        <v>38.2</v>
      </c>
    </row>
    <row r="315" spans="1:4" ht="12.75">
      <c r="A315">
        <v>1984</v>
      </c>
      <c r="B315">
        <v>3</v>
      </c>
      <c r="C315" s="3">
        <v>98345</v>
      </c>
      <c r="D315" s="3">
        <v>38.4</v>
      </c>
    </row>
    <row r="316" spans="1:9" ht="12.75">
      <c r="A316">
        <v>1984</v>
      </c>
      <c r="B316">
        <v>4</v>
      </c>
      <c r="C316" s="3">
        <v>99782</v>
      </c>
      <c r="D316" s="3">
        <v>38.6</v>
      </c>
      <c r="F316" t="s">
        <v>144</v>
      </c>
      <c r="G316" s="3">
        <f>IF(MIN(D316:D318)/AVERAGE(D316:D318)&lt;0.9,AVERAGE(D316:D318),(3*AVERAGE(D316:D318)-MIN(D316:D318))/2)</f>
        <v>39.099999999999994</v>
      </c>
      <c r="H316" s="3">
        <f>IF(MIN(C316:C318)/AVERAGE(C316:C318)&lt;0.9,AVERAGE(C316:C318),(3*AVERAGE(C316:C318)-MIN(C316:C318))/2)</f>
        <v>100526</v>
      </c>
      <c r="I316">
        <f>G316*H316*52/4</f>
        <v>51097365.8</v>
      </c>
    </row>
    <row r="317" spans="1:4" ht="12.75">
      <c r="A317">
        <v>1984</v>
      </c>
      <c r="B317">
        <v>5</v>
      </c>
      <c r="C317" s="3">
        <v>101270</v>
      </c>
      <c r="D317" s="3">
        <v>38.9</v>
      </c>
    </row>
    <row r="318" spans="1:4" ht="12.75">
      <c r="A318">
        <v>1984</v>
      </c>
      <c r="B318">
        <v>6</v>
      </c>
      <c r="C318" s="3">
        <v>99604</v>
      </c>
      <c r="D318" s="3">
        <v>39.3</v>
      </c>
    </row>
    <row r="319" spans="1:9" ht="12.75">
      <c r="A319">
        <v>1984</v>
      </c>
      <c r="B319">
        <v>7</v>
      </c>
      <c r="C319" s="3">
        <v>96052</v>
      </c>
      <c r="D319" s="3">
        <v>39.4</v>
      </c>
      <c r="F319" t="s">
        <v>145</v>
      </c>
      <c r="G319" s="3">
        <f>IF(MIN(D319:D321)/AVERAGE(D319:D321)&lt;0.9,AVERAGE(D319:D321),(3*AVERAGE(D319:D321)-MIN(D319:D321))/2)</f>
        <v>39.4</v>
      </c>
      <c r="H319" s="3">
        <f>IF(MIN(C319:C321)/AVERAGE(C319:C321)&lt;0.9,AVERAGE(C319:C321),(3*AVERAGE(C319:C321)-MIN(C319:C321))/2)</f>
        <v>98494.5</v>
      </c>
      <c r="I319">
        <f>G319*H319*52/4</f>
        <v>50448882.9</v>
      </c>
    </row>
    <row r="320" spans="1:4" ht="12.75">
      <c r="A320">
        <v>1984</v>
      </c>
      <c r="B320">
        <v>8</v>
      </c>
      <c r="C320" s="3">
        <v>95758</v>
      </c>
      <c r="D320" s="3">
        <v>39.4</v>
      </c>
    </row>
    <row r="321" spans="1:4" ht="12.75">
      <c r="A321">
        <v>1984</v>
      </c>
      <c r="B321">
        <v>9</v>
      </c>
      <c r="C321" s="3">
        <v>100937</v>
      </c>
      <c r="D321" s="3">
        <v>39.3</v>
      </c>
    </row>
    <row r="322" spans="1:9" ht="12.75">
      <c r="A322">
        <v>1984</v>
      </c>
      <c r="B322">
        <v>10</v>
      </c>
      <c r="C322" s="3">
        <v>101493</v>
      </c>
      <c r="D322" s="3">
        <v>38.7</v>
      </c>
      <c r="F322" t="s">
        <v>146</v>
      </c>
      <c r="G322" s="3">
        <f>IF(MIN(D322:D324)/AVERAGE(D322:D324)&lt;0.9,AVERAGE(D322:D324),(3*AVERAGE(D322:D324)-MIN(D322:D324))/2)</f>
        <v>38.7</v>
      </c>
      <c r="H322" s="3">
        <f>IF(MIN(C322:C324)/AVERAGE(C322:C324)&lt;0.9,AVERAGE(C322:C324),(3*AVERAGE(C322:C324)-MIN(C322:C324))/2)</f>
        <v>102354</v>
      </c>
      <c r="I322">
        <f>G322*H322*52/4</f>
        <v>51494297.400000006</v>
      </c>
    </row>
    <row r="323" spans="1:4" ht="12.75">
      <c r="A323">
        <v>1984</v>
      </c>
      <c r="B323">
        <v>11</v>
      </c>
      <c r="C323" s="3">
        <v>102251</v>
      </c>
      <c r="D323" s="3">
        <v>38.4</v>
      </c>
    </row>
    <row r="324" spans="1:4" ht="12.75">
      <c r="A324">
        <v>1984</v>
      </c>
      <c r="B324">
        <v>12</v>
      </c>
      <c r="C324" s="3">
        <v>102457</v>
      </c>
      <c r="D324" s="3">
        <v>38.7</v>
      </c>
    </row>
    <row r="325" spans="1:9" ht="12.75">
      <c r="A325">
        <v>1985</v>
      </c>
      <c r="B325">
        <v>1</v>
      </c>
      <c r="C325" s="3">
        <v>100101</v>
      </c>
      <c r="D325" s="3">
        <v>38.6</v>
      </c>
      <c r="F325" t="s">
        <v>147</v>
      </c>
      <c r="G325" s="3">
        <f>IF(MIN(D325:D327)/AVERAGE(D325:D327)&lt;0.9,AVERAGE(D325:D327),(3*AVERAGE(D325:D327)-MIN(D325:D327))/2)</f>
        <v>38.75</v>
      </c>
      <c r="H325" s="3">
        <f>IF(MIN(C325:C327)/AVERAGE(C325:C327)&lt;0.9,AVERAGE(C325:C327),(3*AVERAGE(C325:C327)-MIN(C325:C327))/2)</f>
        <v>100907</v>
      </c>
      <c r="I325">
        <f>G325*H325*52/4</f>
        <v>50831901.25</v>
      </c>
    </row>
    <row r="326" spans="1:4" ht="12.75">
      <c r="A326">
        <v>1985</v>
      </c>
      <c r="B326">
        <v>2</v>
      </c>
      <c r="C326" s="3">
        <v>100283</v>
      </c>
      <c r="D326" s="3">
        <v>38.1</v>
      </c>
    </row>
    <row r="327" spans="1:4" ht="12.75">
      <c r="A327">
        <v>1985</v>
      </c>
      <c r="B327">
        <v>3</v>
      </c>
      <c r="C327" s="3">
        <v>101531</v>
      </c>
      <c r="D327" s="3">
        <v>38.9</v>
      </c>
    </row>
    <row r="328" spans="1:9" ht="12.75">
      <c r="A328">
        <v>1985</v>
      </c>
      <c r="B328">
        <v>4</v>
      </c>
      <c r="C328" s="3">
        <v>100758</v>
      </c>
      <c r="D328" s="3">
        <v>38.8</v>
      </c>
      <c r="F328" t="s">
        <v>148</v>
      </c>
      <c r="G328" s="3">
        <f>IF(MIN(D328:D330)/AVERAGE(D328:D330)&lt;0.9,AVERAGE(D328:D330),(3*AVERAGE(D328:D330)-MIN(D328:D330))/2)</f>
        <v>39.4</v>
      </c>
      <c r="H328" s="3">
        <f>IF(MIN(C328:C330)/AVERAGE(C328:C330)&lt;0.9,AVERAGE(C328:C330),(3*AVERAGE(C328:C330)-MIN(C328:C330))/2)</f>
        <v>101783</v>
      </c>
      <c r="I328">
        <f>G328*H328*52/4</f>
        <v>52133252.599999994</v>
      </c>
    </row>
    <row r="329" spans="1:4" ht="12.75">
      <c r="A329">
        <v>1985</v>
      </c>
      <c r="B329">
        <v>5</v>
      </c>
      <c r="C329" s="3">
        <v>102808</v>
      </c>
      <c r="D329" s="3">
        <v>39.3</v>
      </c>
    </row>
    <row r="330" spans="1:4" ht="12.75">
      <c r="A330">
        <v>1985</v>
      </c>
      <c r="B330">
        <v>6</v>
      </c>
      <c r="C330" s="3">
        <v>100737</v>
      </c>
      <c r="D330" s="3">
        <v>39.5</v>
      </c>
    </row>
    <row r="331" spans="1:9" ht="12.75">
      <c r="A331">
        <v>1985</v>
      </c>
      <c r="B331">
        <v>7</v>
      </c>
      <c r="C331" s="3">
        <v>97061</v>
      </c>
      <c r="D331" s="3">
        <v>39.5</v>
      </c>
      <c r="F331" t="s">
        <v>149</v>
      </c>
      <c r="G331" s="3">
        <f>IF(MIN(D331:D333)/AVERAGE(D331:D333)&lt;0.9,AVERAGE(D331:D333),(3*AVERAGE(D331:D333)-MIN(D331:D333))/2)</f>
        <v>39.55</v>
      </c>
      <c r="H331" s="3">
        <f>IF(MIN(C331:C333)/AVERAGE(C331:C333)&lt;0.9,AVERAGE(C331:C333),(3*AVERAGE(C331:C333)-MIN(C331:C333))/2)</f>
        <v>100201</v>
      </c>
      <c r="I331">
        <f>G331*H331*52/4</f>
        <v>51518344.15</v>
      </c>
    </row>
    <row r="332" spans="1:4" ht="12.75">
      <c r="A332">
        <v>1985</v>
      </c>
      <c r="B332">
        <v>8</v>
      </c>
      <c r="C332" s="3">
        <v>97472</v>
      </c>
      <c r="D332" s="3">
        <v>39.6</v>
      </c>
    </row>
    <row r="333" spans="1:4" ht="12.75">
      <c r="A333">
        <v>1985</v>
      </c>
      <c r="B333">
        <v>9</v>
      </c>
      <c r="C333" s="3">
        <v>102930</v>
      </c>
      <c r="D333" s="3">
        <v>39.5</v>
      </c>
    </row>
    <row r="334" spans="1:9" ht="12.75">
      <c r="A334">
        <v>1985</v>
      </c>
      <c r="B334">
        <v>10</v>
      </c>
      <c r="C334" s="3">
        <v>104158</v>
      </c>
      <c r="D334" s="3">
        <v>39.2</v>
      </c>
      <c r="F334" t="s">
        <v>150</v>
      </c>
      <c r="G334" s="3">
        <f>IF(MIN(D334:D336)/AVERAGE(D334:D336)&lt;0.9,AVERAGE(D334:D336),(3*AVERAGE(D334:D336)-MIN(D334:D336))/2)</f>
        <v>39.05000000000001</v>
      </c>
      <c r="H334" s="3">
        <f>IF(MIN(C334:C336)/AVERAGE(C334:C336)&lt;0.9,AVERAGE(C334:C336),(3*AVERAGE(C334:C336)-MIN(C334:C336))/2)</f>
        <v>104266</v>
      </c>
      <c r="I334">
        <f>G334*H334*52/4</f>
        <v>52930634.90000001</v>
      </c>
    </row>
    <row r="335" spans="1:4" ht="12.75">
      <c r="A335">
        <v>1985</v>
      </c>
      <c r="B335">
        <v>11</v>
      </c>
      <c r="C335" s="3">
        <v>104374</v>
      </c>
      <c r="D335" s="3">
        <v>38.6</v>
      </c>
    </row>
    <row r="336" spans="1:4" ht="12.75">
      <c r="A336">
        <v>1985</v>
      </c>
      <c r="B336">
        <v>12</v>
      </c>
      <c r="C336" s="3">
        <v>104118</v>
      </c>
      <c r="D336" s="3">
        <v>38.9</v>
      </c>
    </row>
    <row r="337" spans="1:9" ht="12.75">
      <c r="A337">
        <v>1986</v>
      </c>
      <c r="B337">
        <v>1</v>
      </c>
      <c r="C337" s="3">
        <v>103052</v>
      </c>
      <c r="D337" s="3">
        <v>38.9</v>
      </c>
      <c r="F337" t="s">
        <v>151</v>
      </c>
      <c r="G337" s="3">
        <f>IF(MIN(D337:D339)/AVERAGE(D337:D339)&lt;0.9,AVERAGE(D337:D339),(3*AVERAGE(D337:D339)-MIN(D337:D339))/2)</f>
        <v>38.9</v>
      </c>
      <c r="H337" s="3">
        <f>IF(MIN(C337:C339)/AVERAGE(C337:C339)&lt;0.9,AVERAGE(C337:C339),(3*AVERAGE(C337:C339)-MIN(C337:C339))/2)</f>
        <v>103211</v>
      </c>
      <c r="I337">
        <f>G337*H337*52/4</f>
        <v>52193802.699999996</v>
      </c>
    </row>
    <row r="338" spans="1:4" ht="12.75">
      <c r="A338">
        <v>1986</v>
      </c>
      <c r="B338">
        <v>2</v>
      </c>
      <c r="C338" s="3">
        <v>102066</v>
      </c>
      <c r="D338" s="3">
        <v>38.3</v>
      </c>
    </row>
    <row r="339" spans="1:4" ht="12.75">
      <c r="A339">
        <v>1986</v>
      </c>
      <c r="B339">
        <v>3</v>
      </c>
      <c r="C339" s="3">
        <v>103370</v>
      </c>
      <c r="D339" s="3">
        <v>38.9</v>
      </c>
    </row>
    <row r="340" spans="1:9" ht="12.75">
      <c r="A340">
        <v>1986</v>
      </c>
      <c r="B340">
        <v>4</v>
      </c>
      <c r="C340" s="3">
        <v>104385</v>
      </c>
      <c r="D340" s="3">
        <v>39</v>
      </c>
      <c r="F340" t="s">
        <v>152</v>
      </c>
      <c r="G340" s="3">
        <f>IF(MIN(D340:D342)/AVERAGE(D340:D342)&lt;0.9,AVERAGE(D340:D342),(3*AVERAGE(D340:D342)-MIN(D340:D342))/2)</f>
        <v>39.3</v>
      </c>
      <c r="H340" s="3">
        <f>IF(MIN(C340:C342)/AVERAGE(C340:C342)&lt;0.9,AVERAGE(C340:C342),(3*AVERAGE(C340:C342)-MIN(C340:C342))/2)</f>
        <v>104664.5</v>
      </c>
      <c r="I340">
        <f>G340*H340*52/4</f>
        <v>53473093.05</v>
      </c>
    </row>
    <row r="341" spans="1:4" ht="12.75">
      <c r="A341">
        <v>1986</v>
      </c>
      <c r="B341">
        <v>5</v>
      </c>
      <c r="C341" s="3">
        <v>104944</v>
      </c>
      <c r="D341" s="3">
        <v>39.1</v>
      </c>
    </row>
    <row r="342" spans="1:4" ht="12.75">
      <c r="A342">
        <v>1986</v>
      </c>
      <c r="B342">
        <v>6</v>
      </c>
      <c r="C342" s="3">
        <v>103521</v>
      </c>
      <c r="D342" s="3">
        <v>39.5</v>
      </c>
    </row>
    <row r="343" spans="1:9" ht="12.75">
      <c r="A343">
        <v>1986</v>
      </c>
      <c r="B343">
        <v>7</v>
      </c>
      <c r="C343" s="3">
        <v>99291</v>
      </c>
      <c r="D343" s="3">
        <v>39.5</v>
      </c>
      <c r="F343" t="s">
        <v>153</v>
      </c>
      <c r="G343" s="3">
        <f>IF(MIN(D343:D345)/AVERAGE(D343:D345)&lt;0.9,AVERAGE(D343:D345),(3*AVERAGE(D343:D345)-MIN(D343:D345))/2)</f>
        <v>39.650000000000006</v>
      </c>
      <c r="H343" s="3">
        <f>IF(MIN(C343:C345)/AVERAGE(C343:C345)&lt;0.9,AVERAGE(C343:C345),(3*AVERAGE(C343:C345)-MIN(C343:C345))/2)</f>
        <v>102785</v>
      </c>
      <c r="I343">
        <f>G343*H343*52/4</f>
        <v>52980528.25000001</v>
      </c>
    </row>
    <row r="344" spans="1:4" ht="12.75">
      <c r="A344">
        <v>1986</v>
      </c>
      <c r="B344">
        <v>8</v>
      </c>
      <c r="C344" s="3">
        <v>100082</v>
      </c>
      <c r="D344" s="3">
        <v>39.8</v>
      </c>
    </row>
    <row r="345" spans="1:4" ht="12.75">
      <c r="A345">
        <v>1986</v>
      </c>
      <c r="B345">
        <v>9</v>
      </c>
      <c r="C345" s="3">
        <v>105488</v>
      </c>
      <c r="D345" s="3">
        <v>39.5</v>
      </c>
    </row>
    <row r="346" spans="1:9" ht="12.75">
      <c r="A346">
        <v>1986</v>
      </c>
      <c r="B346">
        <v>10</v>
      </c>
      <c r="C346" s="3">
        <v>106493</v>
      </c>
      <c r="D346" s="3">
        <v>39</v>
      </c>
      <c r="F346" t="s">
        <v>154</v>
      </c>
      <c r="G346" s="3">
        <f>IF(MIN(D346:D348)/AVERAGE(D346:D348)&lt;0.9,AVERAGE(D346:D348),(3*AVERAGE(D346:D348)-MIN(D346:D348))/2)</f>
        <v>39.099999999999994</v>
      </c>
      <c r="H346" s="3">
        <f>IF(MIN(C346:C348)/AVERAGE(C346:C348)&lt;0.9,AVERAGE(C346:C348),(3*AVERAGE(C346:C348)-MIN(C346:C348))/2)</f>
        <v>106794.5</v>
      </c>
      <c r="I346">
        <f>G346*H346*52/4</f>
        <v>54283644.349999994</v>
      </c>
    </row>
    <row r="347" spans="1:4" ht="12.75">
      <c r="A347">
        <v>1986</v>
      </c>
      <c r="B347">
        <v>11</v>
      </c>
      <c r="C347" s="3">
        <v>106787</v>
      </c>
      <c r="D347" s="3">
        <v>38.6</v>
      </c>
    </row>
    <row r="348" spans="1:4" ht="12.75">
      <c r="A348">
        <v>1986</v>
      </c>
      <c r="B348">
        <v>12</v>
      </c>
      <c r="C348" s="3">
        <v>106802</v>
      </c>
      <c r="D348" s="3">
        <v>39.2</v>
      </c>
    </row>
    <row r="349" spans="1:9" ht="12.75">
      <c r="A349">
        <v>1987</v>
      </c>
      <c r="B349">
        <v>1</v>
      </c>
      <c r="C349" s="3">
        <v>105224</v>
      </c>
      <c r="D349" s="3">
        <v>38.8</v>
      </c>
      <c r="F349" t="s">
        <v>155</v>
      </c>
      <c r="G349" s="3">
        <f>IF(MIN(D349:D351)/AVERAGE(D349:D351)&lt;0.9,AVERAGE(D349:D351),(3*AVERAGE(D349:D351)-MIN(D349:D351))/2)</f>
        <v>38.949999999999996</v>
      </c>
      <c r="H349" s="3">
        <f>IF(MIN(C349:C351)/AVERAGE(C349:C351)&lt;0.9,AVERAGE(C349:C351),(3*AVERAGE(C349:C351)-MIN(C349:C351))/2)</f>
        <v>105637.5</v>
      </c>
      <c r="I349">
        <f>G349*H349*52/4</f>
        <v>53489548.12499999</v>
      </c>
    </row>
    <row r="350" spans="1:4" ht="12.75">
      <c r="A350">
        <v>1987</v>
      </c>
      <c r="B350">
        <v>2</v>
      </c>
      <c r="C350" s="3">
        <v>105459</v>
      </c>
      <c r="D350" s="3">
        <v>38.8</v>
      </c>
    </row>
    <row r="351" spans="1:4" ht="12.75">
      <c r="A351">
        <v>1987</v>
      </c>
      <c r="B351">
        <v>3</v>
      </c>
      <c r="C351" s="3">
        <v>105816</v>
      </c>
      <c r="D351" s="3">
        <v>39.1</v>
      </c>
    </row>
    <row r="352" spans="1:9" ht="12.75">
      <c r="A352">
        <v>1987</v>
      </c>
      <c r="B352">
        <v>4</v>
      </c>
      <c r="C352" s="3">
        <v>104823</v>
      </c>
      <c r="D352" s="3">
        <v>38.2</v>
      </c>
      <c r="F352" t="s">
        <v>156</v>
      </c>
      <c r="G352" s="3">
        <f>IF(MIN(D352:D354)/AVERAGE(D352:D354)&lt;0.9,AVERAGE(D352:D354),(3*AVERAGE(D352:D354)-MIN(D352:D354))/2)</f>
        <v>39.49999999999999</v>
      </c>
      <c r="H352" s="3">
        <f>IF(MIN(C352:C354)/AVERAGE(C352:C354)&lt;0.9,AVERAGE(C352:C354),(3*AVERAGE(C352:C354)-MIN(C352:C354))/2)</f>
        <v>107156</v>
      </c>
      <c r="I352">
        <f>G352*H352*52/4</f>
        <v>55024605.999999985</v>
      </c>
    </row>
    <row r="353" spans="1:4" ht="12.75">
      <c r="A353">
        <v>1987</v>
      </c>
      <c r="B353">
        <v>5</v>
      </c>
      <c r="C353" s="3">
        <v>107974</v>
      </c>
      <c r="D353" s="3">
        <v>39.4</v>
      </c>
    </row>
    <row r="354" spans="1:4" ht="12.75">
      <c r="A354">
        <v>1987</v>
      </c>
      <c r="B354">
        <v>6</v>
      </c>
      <c r="C354" s="3">
        <v>106338</v>
      </c>
      <c r="D354" s="3">
        <v>39.6</v>
      </c>
    </row>
    <row r="355" spans="1:9" ht="12.75">
      <c r="A355">
        <v>1987</v>
      </c>
      <c r="B355">
        <v>7</v>
      </c>
      <c r="C355" s="3">
        <v>103527</v>
      </c>
      <c r="D355" s="3">
        <v>39.9</v>
      </c>
      <c r="F355" t="s">
        <v>157</v>
      </c>
      <c r="G355" s="3">
        <f>IF(MIN(D355:D357)/AVERAGE(D355:D357)&lt;0.9,AVERAGE(D355:D357),(3*AVERAGE(D355:D357)-MIN(D355:D357))/2)</f>
        <v>39.900000000000006</v>
      </c>
      <c r="H355" s="3">
        <f>IF(MIN(C355:C357)/AVERAGE(C355:C357)&lt;0.9,AVERAGE(C355:C357),(3*AVERAGE(C355:C357)-MIN(C355:C357))/2)</f>
        <v>105375</v>
      </c>
      <c r="I355">
        <f>G355*H355*52/4</f>
        <v>54658012.500000015</v>
      </c>
    </row>
    <row r="356" spans="1:4" ht="12.75">
      <c r="A356">
        <v>1987</v>
      </c>
      <c r="B356">
        <v>8</v>
      </c>
      <c r="C356" s="3">
        <v>103005</v>
      </c>
      <c r="D356" s="3">
        <v>39.9</v>
      </c>
    </row>
    <row r="357" spans="1:4" ht="12.75">
      <c r="A357">
        <v>1987</v>
      </c>
      <c r="B357">
        <v>9</v>
      </c>
      <c r="C357" s="3">
        <v>107223</v>
      </c>
      <c r="D357" s="3">
        <v>37.1</v>
      </c>
    </row>
    <row r="358" spans="1:9" ht="12.75">
      <c r="A358">
        <v>1987</v>
      </c>
      <c r="B358">
        <v>10</v>
      </c>
      <c r="C358" s="3">
        <v>109185</v>
      </c>
      <c r="D358" s="3">
        <v>39.1</v>
      </c>
      <c r="F358" t="s">
        <v>158</v>
      </c>
      <c r="G358" s="3">
        <f>IF(MIN(D358:D360)/AVERAGE(D358:D360)&lt;0.9,AVERAGE(D358:D360),(3*AVERAGE(D358:D360)-MIN(D358:D360))/2)</f>
        <v>39.20000000000001</v>
      </c>
      <c r="H358" s="3">
        <f>IF(MIN(C358:C360)/AVERAGE(C358:C360)&lt;0.9,AVERAGE(C358:C360),(3*AVERAGE(C358:C360)-MIN(C358:C360))/2)</f>
        <v>109894.5</v>
      </c>
      <c r="I358">
        <f>G358*H358*52/4</f>
        <v>56002237.20000002</v>
      </c>
    </row>
    <row r="359" spans="1:4" ht="12.75">
      <c r="A359">
        <v>1987</v>
      </c>
      <c r="B359">
        <v>11</v>
      </c>
      <c r="C359" s="3">
        <v>109904</v>
      </c>
      <c r="D359" s="3">
        <v>38.7</v>
      </c>
    </row>
    <row r="360" spans="1:4" ht="12.75">
      <c r="A360">
        <v>1987</v>
      </c>
      <c r="B360">
        <v>12</v>
      </c>
      <c r="C360" s="3">
        <v>109885</v>
      </c>
      <c r="D360" s="3">
        <v>39.3</v>
      </c>
    </row>
    <row r="361" spans="1:9" ht="12.75">
      <c r="A361" s="5">
        <v>1988</v>
      </c>
      <c r="B361" s="5">
        <v>1</v>
      </c>
      <c r="C361" s="6">
        <v>107636</v>
      </c>
      <c r="D361" s="6">
        <v>38.9</v>
      </c>
      <c r="E361" s="5"/>
      <c r="F361" s="5" t="s">
        <v>159</v>
      </c>
      <c r="G361" s="3">
        <f>IF(MIN(D361:D363)/AVERAGE(D361:D363)&lt;0.9,AVERAGE(D361:D363),(3*AVERAGE(D361:D363)-MIN(D361:D363))/2)</f>
        <v>39.09999999999999</v>
      </c>
      <c r="H361" s="3">
        <f>IF(MIN(C361:C363)/AVERAGE(C361:C363)&lt;0.9,AVERAGE(C361:C363),(3*AVERAGE(C361:C363)-MIN(C361:C363))/2)</f>
        <v>108363.5</v>
      </c>
      <c r="I361">
        <f>G361*H361*52/4</f>
        <v>55081167.04999998</v>
      </c>
    </row>
    <row r="362" spans="1:4" ht="12.75">
      <c r="A362">
        <v>1988</v>
      </c>
      <c r="B362">
        <v>2</v>
      </c>
      <c r="C362" s="3">
        <v>108249</v>
      </c>
      <c r="D362" s="3">
        <v>38.8</v>
      </c>
    </row>
    <row r="363" spans="1:4" ht="12.75">
      <c r="A363">
        <v>1988</v>
      </c>
      <c r="B363">
        <v>3</v>
      </c>
      <c r="C363" s="3">
        <v>108478</v>
      </c>
      <c r="D363" s="3">
        <v>39.3</v>
      </c>
    </row>
    <row r="364" spans="1:9" ht="12.75">
      <c r="A364">
        <v>1988</v>
      </c>
      <c r="B364">
        <v>4</v>
      </c>
      <c r="C364" s="3">
        <v>109536</v>
      </c>
      <c r="D364" s="3">
        <v>39.5</v>
      </c>
      <c r="F364" t="s">
        <v>160</v>
      </c>
      <c r="G364" s="3">
        <f>IF(MIN(D364:D366)/AVERAGE(D364:D366)&lt;0.9,AVERAGE(D364:D366),(3*AVERAGE(D364:D366)-MIN(D364:D366))/2)</f>
        <v>39.8</v>
      </c>
      <c r="H364" s="3">
        <f>IF(MIN(C364:C366)/AVERAGE(C364:C366)&lt;0.9,AVERAGE(C364:C366),(3*AVERAGE(C364:C366)-MIN(C364:C366))/2)</f>
        <v>109782.5</v>
      </c>
      <c r="I364">
        <f>G364*H364*52/4</f>
        <v>56801465.5</v>
      </c>
    </row>
    <row r="365" spans="1:4" ht="12.75">
      <c r="A365">
        <v>1988</v>
      </c>
      <c r="B365">
        <v>5</v>
      </c>
      <c r="C365" s="3">
        <v>110029</v>
      </c>
      <c r="D365" s="3">
        <v>39.7</v>
      </c>
    </row>
    <row r="366" spans="1:4" ht="12.75">
      <c r="A366">
        <v>1988</v>
      </c>
      <c r="B366">
        <v>6</v>
      </c>
      <c r="C366" s="3">
        <v>108451</v>
      </c>
      <c r="D366" s="3">
        <v>39.9</v>
      </c>
    </row>
    <row r="367" spans="1:9" ht="12.75">
      <c r="A367">
        <v>1988</v>
      </c>
      <c r="B367">
        <v>7</v>
      </c>
      <c r="C367" s="3">
        <v>105405</v>
      </c>
      <c r="D367" s="3">
        <v>39.9</v>
      </c>
      <c r="F367" t="s">
        <v>161</v>
      </c>
      <c r="G367" s="3">
        <f>IF(MIN(D367:D369)/AVERAGE(D367:D369)&lt;0.9,AVERAGE(D367:D369),(3*AVERAGE(D367:D369)-MIN(D367:D369))/2)</f>
        <v>39.9</v>
      </c>
      <c r="H367" s="3">
        <f>IF(MIN(C367:C369)/AVERAGE(C367:C369)&lt;0.9,AVERAGE(C367:C369),(3*AVERAGE(C367:C369)-MIN(C367:C369))/2)</f>
        <v>108034.5</v>
      </c>
      <c r="I367">
        <f>G367*H367*52/4</f>
        <v>56037495.15</v>
      </c>
    </row>
    <row r="368" spans="1:4" ht="12.75">
      <c r="A368">
        <v>1988</v>
      </c>
      <c r="B368">
        <v>8</v>
      </c>
      <c r="C368" s="3">
        <v>104794</v>
      </c>
      <c r="D368" s="3">
        <v>39.9</v>
      </c>
    </row>
    <row r="369" spans="1:4" ht="12.75">
      <c r="A369">
        <v>1988</v>
      </c>
      <c r="B369">
        <v>9</v>
      </c>
      <c r="C369" s="3">
        <v>110664</v>
      </c>
      <c r="D369" s="3">
        <v>39.7</v>
      </c>
    </row>
    <row r="370" spans="1:9" ht="12.75">
      <c r="A370">
        <v>1988</v>
      </c>
      <c r="B370">
        <v>10</v>
      </c>
      <c r="C370" s="3">
        <v>111631</v>
      </c>
      <c r="D370" s="3">
        <v>39.4</v>
      </c>
      <c r="F370" t="s">
        <v>162</v>
      </c>
      <c r="G370" s="3">
        <f>IF(MIN(D370:D372)/AVERAGE(D370:D372)&lt;0.9,AVERAGE(D370:D372),(3*AVERAGE(D370:D372)-MIN(D370:D372))/2)</f>
        <v>39.35</v>
      </c>
      <c r="H370" s="3">
        <f>IF(MIN(C370:C372)/AVERAGE(C370:C372)&lt;0.9,AVERAGE(C370:C372),(3*AVERAGE(C370:C372)-MIN(C370:C372))/2)</f>
        <v>112384</v>
      </c>
      <c r="I370">
        <f>G370*H370*52/4</f>
        <v>57490035.2</v>
      </c>
    </row>
    <row r="371" spans="1:4" ht="12.75">
      <c r="A371">
        <v>1988</v>
      </c>
      <c r="B371">
        <v>11</v>
      </c>
      <c r="C371" s="3">
        <v>112469</v>
      </c>
      <c r="D371" s="3">
        <v>38.7</v>
      </c>
    </row>
    <row r="372" spans="1:4" ht="12.75">
      <c r="A372">
        <v>1988</v>
      </c>
      <c r="B372">
        <v>12</v>
      </c>
      <c r="C372" s="3">
        <v>112299</v>
      </c>
      <c r="D372" s="3">
        <v>39.3</v>
      </c>
    </row>
    <row r="373" spans="1:9" ht="12.75">
      <c r="A373">
        <v>1989</v>
      </c>
      <c r="B373">
        <v>1</v>
      </c>
      <c r="C373" s="3">
        <v>110187</v>
      </c>
      <c r="D373" s="3">
        <v>39.1</v>
      </c>
      <c r="F373" t="s">
        <v>163</v>
      </c>
      <c r="G373" s="3">
        <f>IF(MIN(D373:D375)/AVERAGE(D373:D375)&lt;0.9,AVERAGE(D373:D375),(3*AVERAGE(D373:D375)-MIN(D373:D375))/2)</f>
        <v>39.2</v>
      </c>
      <c r="H373" s="3">
        <f>IF(MIN(C373:C375)/AVERAGE(C373:C375)&lt;0.9,AVERAGE(C373:C375),(3*AVERAGE(C373:C375)-MIN(C373:C375))/2)</f>
        <v>110626</v>
      </c>
      <c r="I373">
        <f>G373*H373*52/4</f>
        <v>56375009.6</v>
      </c>
    </row>
    <row r="374" spans="1:4" ht="12.75">
      <c r="A374">
        <v>1989</v>
      </c>
      <c r="B374">
        <v>2</v>
      </c>
      <c r="C374" s="3">
        <v>110140</v>
      </c>
      <c r="D374" s="3">
        <v>38.9</v>
      </c>
    </row>
    <row r="375" spans="1:4" ht="12.75">
      <c r="A375">
        <v>1989</v>
      </c>
      <c r="B375">
        <v>3</v>
      </c>
      <c r="C375" s="3">
        <v>111065</v>
      </c>
      <c r="D375" s="3">
        <v>39.3</v>
      </c>
    </row>
    <row r="376" spans="1:9" ht="12.75">
      <c r="A376">
        <v>1989</v>
      </c>
      <c r="B376">
        <v>4</v>
      </c>
      <c r="C376" s="3">
        <v>111771</v>
      </c>
      <c r="D376" s="3">
        <v>39.3</v>
      </c>
      <c r="F376" t="s">
        <v>164</v>
      </c>
      <c r="G376" s="3">
        <f>IF(MIN(D376:D378)/AVERAGE(D376:D378)&lt;0.9,AVERAGE(D376:D378),(3*AVERAGE(D376:D378)-MIN(D376:D378))/2)</f>
        <v>39.75000000000001</v>
      </c>
      <c r="H376" s="3">
        <f>IF(MIN(C376:C378)/AVERAGE(C376:C378)&lt;0.9,AVERAGE(C376:C378),(3*AVERAGE(C376:C378)-MIN(C376:C378))/2)</f>
        <v>112116</v>
      </c>
      <c r="I376">
        <f>G376*H376*52/4</f>
        <v>57935943.000000015</v>
      </c>
    </row>
    <row r="377" spans="1:4" ht="12.75">
      <c r="A377">
        <v>1989</v>
      </c>
      <c r="B377">
        <v>5</v>
      </c>
      <c r="C377" s="3">
        <v>112461</v>
      </c>
      <c r="D377" s="3">
        <v>39.7</v>
      </c>
    </row>
    <row r="378" spans="1:4" ht="12.75">
      <c r="A378">
        <v>1989</v>
      </c>
      <c r="B378">
        <v>6</v>
      </c>
      <c r="C378" s="3">
        <v>110768</v>
      </c>
      <c r="D378" s="3">
        <v>39.8</v>
      </c>
    </row>
    <row r="379" spans="1:9" ht="12.75">
      <c r="A379">
        <v>1989</v>
      </c>
      <c r="B379">
        <v>7</v>
      </c>
      <c r="C379" s="3">
        <v>107409</v>
      </c>
      <c r="D379" s="3">
        <v>40</v>
      </c>
      <c r="F379" t="s">
        <v>165</v>
      </c>
      <c r="G379" s="3">
        <f>IF(MIN(D379:D381)/AVERAGE(D379:D381)&lt;0.9,AVERAGE(D379:D381),(3*AVERAGE(D379:D381)-MIN(D379:D381))/2)</f>
        <v>40.05</v>
      </c>
      <c r="H379" s="3">
        <f>IF(MIN(C379:C381)/AVERAGE(C379:C381)&lt;0.9,AVERAGE(C379:C381),(3*AVERAGE(C379:C381)-MIN(C379:C381))/2)</f>
        <v>109816</v>
      </c>
      <c r="I379">
        <f>G379*H379*52/4</f>
        <v>57175700.4</v>
      </c>
    </row>
    <row r="380" spans="1:4" ht="12.75">
      <c r="A380">
        <v>1989</v>
      </c>
      <c r="B380">
        <v>8</v>
      </c>
      <c r="C380" s="3">
        <v>107153</v>
      </c>
      <c r="D380" s="3">
        <v>40.1</v>
      </c>
    </row>
    <row r="381" spans="1:4" ht="12.75">
      <c r="A381">
        <v>1989</v>
      </c>
      <c r="B381">
        <v>9</v>
      </c>
      <c r="C381" s="3">
        <v>112223</v>
      </c>
      <c r="D381" s="3">
        <v>40</v>
      </c>
    </row>
    <row r="382" spans="1:9" ht="12.75">
      <c r="A382">
        <v>1989</v>
      </c>
      <c r="B382">
        <v>10</v>
      </c>
      <c r="C382" s="3">
        <v>113466</v>
      </c>
      <c r="D382" s="3">
        <v>39.5</v>
      </c>
      <c r="F382" t="s">
        <v>166</v>
      </c>
      <c r="G382" s="3">
        <f>IF(MIN(D382:D384)/AVERAGE(D382:D384)&lt;0.9,AVERAGE(D382:D384),(3*AVERAGE(D382:D384)-MIN(D382:D384))/2)</f>
        <v>39.5</v>
      </c>
      <c r="H382" s="3">
        <f>IF(MIN(C382:C384)/AVERAGE(C382:C384)&lt;0.9,AVERAGE(C382:C384),(3*AVERAGE(C382:C384)-MIN(C382:C384))/2)</f>
        <v>113626.5</v>
      </c>
      <c r="I382">
        <f>G382*H382*52/4</f>
        <v>58347207.75</v>
      </c>
    </row>
    <row r="383" spans="1:4" ht="12.75">
      <c r="A383">
        <v>1989</v>
      </c>
      <c r="B383">
        <v>11</v>
      </c>
      <c r="C383" s="3">
        <v>113652</v>
      </c>
      <c r="D383" s="3">
        <v>39.5</v>
      </c>
    </row>
    <row r="384" spans="1:4" ht="12.75">
      <c r="A384">
        <v>1989</v>
      </c>
      <c r="B384">
        <v>12</v>
      </c>
      <c r="C384" s="3">
        <v>113601</v>
      </c>
      <c r="D384" s="3">
        <v>39.5</v>
      </c>
    </row>
    <row r="385" spans="1:9" ht="12.75">
      <c r="A385">
        <v>1990</v>
      </c>
      <c r="B385">
        <v>1</v>
      </c>
      <c r="C385" s="3">
        <v>111108</v>
      </c>
      <c r="D385" s="3">
        <v>39.2</v>
      </c>
      <c r="F385" t="s">
        <v>167</v>
      </c>
      <c r="G385" s="3">
        <f>IF(MIN(D385:D387)/AVERAGE(D385:D387)&lt;0.9,AVERAGE(D385:D387),(3*AVERAGE(D385:D387)-MIN(D385:D387))/2)</f>
        <v>39.25</v>
      </c>
      <c r="H385" s="3">
        <f>IF(MIN(C385:C387)/AVERAGE(C385:C387)&lt;0.9,AVERAGE(C385:C387),(3*AVERAGE(C385:C387)-MIN(C385:C387))/2)</f>
        <v>111987</v>
      </c>
      <c r="I385">
        <f>G385*H385*52/4</f>
        <v>57141366.75</v>
      </c>
    </row>
    <row r="386" spans="1:4" ht="12.75">
      <c r="A386">
        <v>1990</v>
      </c>
      <c r="B386">
        <v>2</v>
      </c>
      <c r="C386" s="3">
        <v>111665</v>
      </c>
      <c r="D386" s="3">
        <v>39</v>
      </c>
    </row>
    <row r="387" spans="1:4" ht="12.75">
      <c r="A387">
        <v>1990</v>
      </c>
      <c r="B387">
        <v>3</v>
      </c>
      <c r="C387" s="3">
        <v>112309</v>
      </c>
      <c r="D387" s="3">
        <v>39.3</v>
      </c>
    </row>
    <row r="388" spans="1:9" ht="12.75">
      <c r="A388">
        <v>1990</v>
      </c>
      <c r="B388">
        <v>4</v>
      </c>
      <c r="C388" s="3">
        <v>110862</v>
      </c>
      <c r="D388" s="3">
        <v>38.5</v>
      </c>
      <c r="F388" t="s">
        <v>168</v>
      </c>
      <c r="G388" s="3">
        <f>IF(MIN(D388:D390)/AVERAGE(D388:D390)&lt;0.9,AVERAGE(D388:D390),(3*AVERAGE(D388:D390)-MIN(D388:D390))/2)</f>
        <v>39.75</v>
      </c>
      <c r="H388" s="3">
        <f>IF(MIN(C388:C390)/AVERAGE(C388:C390)&lt;0.9,AVERAGE(C388:C390),(3*AVERAGE(C388:C390)-MIN(C388:C390))/2)</f>
        <v>112725</v>
      </c>
      <c r="I388">
        <f>G388*H388*52/4</f>
        <v>58250643.75</v>
      </c>
    </row>
    <row r="389" spans="1:4" ht="12.75">
      <c r="A389">
        <v>1990</v>
      </c>
      <c r="B389">
        <v>5</v>
      </c>
      <c r="C389" s="3">
        <v>113791</v>
      </c>
      <c r="D389" s="3">
        <v>39.6</v>
      </c>
    </row>
    <row r="390" spans="1:4" ht="12.75">
      <c r="A390">
        <v>1990</v>
      </c>
      <c r="B390">
        <v>6</v>
      </c>
      <c r="C390" s="3">
        <v>111659</v>
      </c>
      <c r="D390" s="3">
        <v>39.9</v>
      </c>
    </row>
    <row r="391" spans="1:9" ht="12.75">
      <c r="A391">
        <v>1990</v>
      </c>
      <c r="B391">
        <v>7</v>
      </c>
      <c r="C391" s="3">
        <v>108080</v>
      </c>
      <c r="D391" s="3">
        <v>40</v>
      </c>
      <c r="F391" t="s">
        <v>169</v>
      </c>
      <c r="G391" s="3">
        <f>IF(MIN(D391:D393)/AVERAGE(D391:D393)&lt;0.9,AVERAGE(D391:D393),(3*AVERAGE(D391:D393)-MIN(D391:D393))/2)</f>
        <v>40</v>
      </c>
      <c r="H391" s="3">
        <f>IF(MIN(C391:C393)/AVERAGE(C391:C393)&lt;0.9,AVERAGE(C391:C393),(3*AVERAGE(C391:C393)-MIN(C391:C393))/2)</f>
        <v>110605</v>
      </c>
      <c r="I391">
        <f>G391*H391*52/4</f>
        <v>57514600</v>
      </c>
    </row>
    <row r="392" spans="1:4" ht="12.75">
      <c r="A392">
        <v>1990</v>
      </c>
      <c r="B392">
        <v>8</v>
      </c>
      <c r="C392" s="3">
        <v>107866</v>
      </c>
      <c r="D392" s="3">
        <v>40</v>
      </c>
    </row>
    <row r="393" spans="1:4" ht="12.75">
      <c r="A393">
        <v>1990</v>
      </c>
      <c r="B393">
        <v>9</v>
      </c>
      <c r="C393" s="3">
        <v>113130</v>
      </c>
      <c r="D393" s="3">
        <v>39.9</v>
      </c>
    </row>
    <row r="394" spans="1:9" ht="12.75">
      <c r="A394">
        <v>1990</v>
      </c>
      <c r="B394">
        <v>10</v>
      </c>
      <c r="C394" s="3">
        <v>113698</v>
      </c>
      <c r="D394" s="3">
        <v>39.3</v>
      </c>
      <c r="F394" t="s">
        <v>170</v>
      </c>
      <c r="G394" s="3">
        <f>IF(MIN(D394:D396)/AVERAGE(D394:D396)&lt;0.9,AVERAGE(D394:D396),(3*AVERAGE(D394:D396)-MIN(D394:D396))/2)</f>
        <v>39.3</v>
      </c>
      <c r="H394" s="3">
        <f>IF(MIN(C394:C396)/AVERAGE(C394:C396)&lt;0.9,AVERAGE(C394:C396),(3*AVERAGE(C394:C396)-MIN(C394:C396))/2)</f>
        <v>113624</v>
      </c>
      <c r="I394">
        <f>G394*H394*52/4</f>
        <v>58050501.599999994</v>
      </c>
    </row>
    <row r="395" spans="1:4" ht="12.75">
      <c r="A395">
        <v>1990</v>
      </c>
      <c r="B395">
        <v>11</v>
      </c>
      <c r="C395" s="3">
        <v>113358</v>
      </c>
      <c r="D395" s="3">
        <v>38.9</v>
      </c>
    </row>
    <row r="396" spans="1:4" ht="12.75">
      <c r="A396">
        <v>1990</v>
      </c>
      <c r="B396">
        <v>12</v>
      </c>
      <c r="C396" s="3">
        <v>113550</v>
      </c>
      <c r="D396" s="3">
        <v>39.3</v>
      </c>
    </row>
    <row r="397" spans="1:9" ht="12.75">
      <c r="A397">
        <v>1991</v>
      </c>
      <c r="B397">
        <v>1</v>
      </c>
      <c r="C397" s="3">
        <v>110332</v>
      </c>
      <c r="D397" s="3">
        <v>39</v>
      </c>
      <c r="F397" t="s">
        <v>171</v>
      </c>
      <c r="G397" s="3">
        <f>IF(MIN(D397:D399)/AVERAGE(D397:D399)&lt;0.9,AVERAGE(D397:D399),(3*AVERAGE(D397:D399)-MIN(D397:D399))/2)</f>
        <v>39.050000000000004</v>
      </c>
      <c r="H397" s="3">
        <f>IF(MIN(C397:C399)/AVERAGE(C397:C399)&lt;0.9,AVERAGE(C397:C399),(3*AVERAGE(C397:C399)-MIN(C397:C399))/2)</f>
        <v>110905.5</v>
      </c>
      <c r="I397">
        <f>G397*H397*52/4</f>
        <v>56301177.075</v>
      </c>
    </row>
    <row r="398" spans="1:4" ht="12.75">
      <c r="A398">
        <v>1991</v>
      </c>
      <c r="B398">
        <v>2</v>
      </c>
      <c r="C398" s="3">
        <v>110676</v>
      </c>
      <c r="D398" s="3">
        <v>38.8</v>
      </c>
    </row>
    <row r="399" spans="1:4" ht="12.75">
      <c r="A399">
        <v>1991</v>
      </c>
      <c r="B399">
        <v>3</v>
      </c>
      <c r="C399" s="3">
        <v>111135</v>
      </c>
      <c r="D399" s="3">
        <v>39.1</v>
      </c>
    </row>
    <row r="400" spans="1:9" ht="12.75">
      <c r="A400">
        <v>1991</v>
      </c>
      <c r="B400">
        <v>4</v>
      </c>
      <c r="C400" s="3">
        <v>112220</v>
      </c>
      <c r="D400" s="3">
        <v>39.1</v>
      </c>
      <c r="F400" t="s">
        <v>172</v>
      </c>
      <c r="G400" s="3">
        <f>IF(MIN(D400:D402)/AVERAGE(D400:D402)&lt;0.9,AVERAGE(D400:D402),(3*AVERAGE(D400:D402)-MIN(D400:D402))/2)</f>
        <v>39.55</v>
      </c>
      <c r="H400" s="3">
        <f>IF(MIN(C400:C402)/AVERAGE(C400:C402)&lt;0.9,AVERAGE(C400:C402),(3*AVERAGE(C400:C402)-MIN(C400:C402))/2)</f>
        <v>112204</v>
      </c>
      <c r="I400">
        <f>G400*H400*52/4</f>
        <v>57689686.599999994</v>
      </c>
    </row>
    <row r="401" spans="1:4" ht="12.75">
      <c r="A401">
        <v>1991</v>
      </c>
      <c r="B401">
        <v>5</v>
      </c>
      <c r="C401" s="3">
        <v>112188</v>
      </c>
      <c r="D401" s="3">
        <v>39.5</v>
      </c>
    </row>
    <row r="402" spans="1:4" ht="12.75">
      <c r="A402">
        <v>1991</v>
      </c>
      <c r="B402">
        <v>6</v>
      </c>
      <c r="C402" s="3">
        <v>110482</v>
      </c>
      <c r="D402" s="3">
        <v>39.6</v>
      </c>
    </row>
    <row r="403" spans="1:9" ht="12.75">
      <c r="A403">
        <v>1991</v>
      </c>
      <c r="B403">
        <v>7</v>
      </c>
      <c r="C403" s="3">
        <v>106797</v>
      </c>
      <c r="D403" s="3">
        <v>39.7</v>
      </c>
      <c r="F403" t="s">
        <v>173</v>
      </c>
      <c r="G403" s="3">
        <f>IF(MIN(D403:D405)/AVERAGE(D403:D405)&lt;0.9,AVERAGE(D403:D405),(3*AVERAGE(D403:D405)-MIN(D403:D405))/2)</f>
        <v>39.7</v>
      </c>
      <c r="H403" s="3">
        <f>IF(MIN(C403:C405)/AVERAGE(C403:C405)&lt;0.9,AVERAGE(C403:C405),(3*AVERAGE(C403:C405)-MIN(C403:C405))/2)</f>
        <v>109536.5</v>
      </c>
      <c r="I403">
        <f>G403*H403*52/4</f>
        <v>56531787.650000006</v>
      </c>
    </row>
    <row r="404" spans="1:4" ht="12.75">
      <c r="A404">
        <v>1991</v>
      </c>
      <c r="B404">
        <v>8</v>
      </c>
      <c r="C404" s="3">
        <v>106745</v>
      </c>
      <c r="D404" s="3">
        <v>39.7</v>
      </c>
    </row>
    <row r="405" spans="1:4" ht="12.75">
      <c r="A405">
        <v>1991</v>
      </c>
      <c r="B405">
        <v>9</v>
      </c>
      <c r="C405" s="3">
        <v>112276</v>
      </c>
      <c r="D405" s="3">
        <v>39.5</v>
      </c>
    </row>
    <row r="406" spans="1:9" ht="12.75">
      <c r="A406">
        <v>1991</v>
      </c>
      <c r="B406">
        <v>10</v>
      </c>
      <c r="C406" s="3">
        <v>113124</v>
      </c>
      <c r="D406" s="3">
        <v>39.5</v>
      </c>
      <c r="F406" t="s">
        <v>174</v>
      </c>
      <c r="G406" s="3">
        <f>IF(MIN(D406:D408)/AVERAGE(D406:D408)&lt;0.9,AVERAGE(D406:D408),(3*AVERAGE(D406:D408)-MIN(D406:D408))/2)</f>
        <v>39.25000000000001</v>
      </c>
      <c r="H406" s="3">
        <f>IF(MIN(C406:C408)/AVERAGE(C406:C408)&lt;0.9,AVERAGE(C406:C408),(3*AVERAGE(C406:C408)-MIN(C406:C408))/2)</f>
        <v>113186</v>
      </c>
      <c r="I406">
        <f>G406*H406*52/4</f>
        <v>57753156.500000015</v>
      </c>
    </row>
    <row r="407" spans="1:4" ht="12.75">
      <c r="A407">
        <v>1991</v>
      </c>
      <c r="B407">
        <v>11</v>
      </c>
      <c r="C407" s="3">
        <v>113248</v>
      </c>
      <c r="D407" s="3">
        <v>38.7</v>
      </c>
    </row>
    <row r="408" spans="1:4" ht="12.75">
      <c r="A408">
        <v>1991</v>
      </c>
      <c r="B408">
        <v>12</v>
      </c>
      <c r="C408" s="3">
        <v>112387</v>
      </c>
      <c r="D408" s="3">
        <v>39</v>
      </c>
    </row>
    <row r="409" spans="1:9" ht="12.75">
      <c r="A409">
        <v>1992</v>
      </c>
      <c r="B409">
        <v>1</v>
      </c>
      <c r="C409" s="3">
        <v>110679</v>
      </c>
      <c r="D409" s="3">
        <v>38.9</v>
      </c>
      <c r="F409" t="s">
        <v>175</v>
      </c>
      <c r="G409" s="3">
        <f>IF(MIN(D409:D411)/AVERAGE(D409:D411)&lt;0.9,AVERAGE(D409:D411),(3*AVERAGE(D409:D411)-MIN(D409:D411))/2)</f>
        <v>39.05</v>
      </c>
      <c r="H409" s="3">
        <f>IF(MIN(C409:C411)/AVERAGE(C409:C411)&lt;0.9,AVERAGE(C409:C411),(3*AVERAGE(C409:C411)-MIN(C409:C411))/2)</f>
        <v>111180.5</v>
      </c>
      <c r="I409">
        <f>G409*H409*52/4</f>
        <v>56440780.824999996</v>
      </c>
    </row>
    <row r="410" spans="1:4" ht="12.75">
      <c r="A410">
        <v>1992</v>
      </c>
      <c r="B410">
        <v>2</v>
      </c>
      <c r="C410" s="3">
        <v>110830</v>
      </c>
      <c r="D410" s="3">
        <v>38.9</v>
      </c>
    </row>
    <row r="411" spans="1:4" ht="12.75">
      <c r="A411">
        <v>1992</v>
      </c>
      <c r="B411">
        <v>3</v>
      </c>
      <c r="C411" s="3">
        <v>111531</v>
      </c>
      <c r="D411" s="3">
        <v>39.2</v>
      </c>
    </row>
    <row r="412" spans="1:9" ht="12.75">
      <c r="A412">
        <v>1992</v>
      </c>
      <c r="B412">
        <v>4</v>
      </c>
      <c r="C412" s="3">
        <v>111325</v>
      </c>
      <c r="D412" s="3">
        <v>38.4</v>
      </c>
      <c r="F412" t="s">
        <v>176</v>
      </c>
      <c r="G412" s="3">
        <f>IF(MIN(D412:D414)/AVERAGE(D412:D414)&lt;0.9,AVERAGE(D412:D414),(3*AVERAGE(D412:D414)-MIN(D412:D414))/2)</f>
        <v>39.650000000000006</v>
      </c>
      <c r="H412" s="3">
        <f>IF(MIN(C412:C414)/AVERAGE(C412:C414)&lt;0.9,AVERAGE(C412:C414),(3*AVERAGE(C412:C414)-MIN(C412:C414))/2)</f>
        <v>112159</v>
      </c>
      <c r="I412">
        <f>G412*H412*52/4</f>
        <v>57812356.550000004</v>
      </c>
    </row>
    <row r="413" spans="1:4" ht="12.75">
      <c r="A413">
        <v>1992</v>
      </c>
      <c r="B413">
        <v>5</v>
      </c>
      <c r="C413" s="3">
        <v>112993</v>
      </c>
      <c r="D413" s="3">
        <v>39.6</v>
      </c>
    </row>
    <row r="414" spans="1:4" ht="12.75">
      <c r="A414">
        <v>1992</v>
      </c>
      <c r="B414">
        <v>6</v>
      </c>
      <c r="C414" s="3">
        <v>111322</v>
      </c>
      <c r="D414" s="3">
        <v>39.7</v>
      </c>
    </row>
    <row r="415" spans="1:9" ht="12.75">
      <c r="A415">
        <v>1992</v>
      </c>
      <c r="B415">
        <v>7</v>
      </c>
      <c r="C415" s="3">
        <v>108205</v>
      </c>
      <c r="D415" s="3">
        <v>39.7</v>
      </c>
      <c r="F415" t="s">
        <v>177</v>
      </c>
      <c r="G415" s="3">
        <f>IF(MIN(D415:D417)/AVERAGE(D415:D417)&lt;0.9,AVERAGE(D415:D417),(3*AVERAGE(D415:D417)-MIN(D415:D417))/2)</f>
        <v>39.7</v>
      </c>
      <c r="H415" s="3">
        <f>IF(MIN(C415:C417)/AVERAGE(C415:C417)&lt;0.9,AVERAGE(C415:C417),(3*AVERAGE(C415:C417)-MIN(C415:C417))/2)</f>
        <v>110112.5</v>
      </c>
      <c r="I415">
        <f>G415*H415*52/4</f>
        <v>56829061.25</v>
      </c>
    </row>
    <row r="416" spans="1:4" ht="12.75">
      <c r="A416">
        <v>1992</v>
      </c>
      <c r="B416">
        <v>8</v>
      </c>
      <c r="C416" s="3">
        <v>107487</v>
      </c>
      <c r="D416" s="3">
        <v>39.7</v>
      </c>
    </row>
    <row r="417" spans="1:4" ht="12.75">
      <c r="A417">
        <v>1992</v>
      </c>
      <c r="B417">
        <v>9</v>
      </c>
      <c r="C417" s="3">
        <v>112020</v>
      </c>
      <c r="D417" s="3">
        <v>36.7</v>
      </c>
    </row>
    <row r="418" spans="1:9" ht="12.75">
      <c r="A418">
        <v>1992</v>
      </c>
      <c r="B418">
        <v>10</v>
      </c>
      <c r="C418" s="3">
        <v>113541</v>
      </c>
      <c r="D418" s="3">
        <v>39.1</v>
      </c>
      <c r="F418" t="s">
        <v>178</v>
      </c>
      <c r="G418" s="3">
        <f>IF(MIN(D418:D420)/AVERAGE(D418:D420)&lt;0.9,AVERAGE(D418:D420),(3*AVERAGE(D418:D420)-MIN(D418:D420))/2)</f>
        <v>39.15000000000001</v>
      </c>
      <c r="H418" s="3">
        <f>IF(MIN(C418:C420)/AVERAGE(C418:C420)&lt;0.9,AVERAGE(C418:C420),(3*AVERAGE(C418:C420)-MIN(C418:C420))/2)</f>
        <v>114131.5</v>
      </c>
      <c r="I418">
        <f>G418*H418*52/4</f>
        <v>58087226.92500002</v>
      </c>
    </row>
    <row r="419" spans="1:4" ht="12.75">
      <c r="A419">
        <v>1992</v>
      </c>
      <c r="B419">
        <v>11</v>
      </c>
      <c r="C419" s="3">
        <v>114196</v>
      </c>
      <c r="D419" s="3">
        <v>38.8</v>
      </c>
    </row>
    <row r="420" spans="1:4" ht="12.75">
      <c r="A420">
        <v>1992</v>
      </c>
      <c r="B420">
        <v>12</v>
      </c>
      <c r="C420" s="3">
        <v>114067</v>
      </c>
      <c r="D420" s="3">
        <v>39.2</v>
      </c>
    </row>
    <row r="421" spans="1:9" ht="12.75">
      <c r="A421">
        <v>1993</v>
      </c>
      <c r="B421">
        <v>1</v>
      </c>
      <c r="C421" s="3">
        <v>111510</v>
      </c>
      <c r="D421" s="3">
        <v>39</v>
      </c>
      <c r="F421" t="s">
        <v>179</v>
      </c>
      <c r="G421" s="3">
        <f>IF(MIN(D421:D423)/AVERAGE(D421:D423)&lt;0.9,AVERAGE(D421:D423),(3*AVERAGE(D421:D423)-MIN(D421:D423))/2)</f>
        <v>39.10000000000001</v>
      </c>
      <c r="H421" s="3">
        <f>IF(MIN(C421:C423)/AVERAGE(C421:C423)&lt;0.9,AVERAGE(C421:C423),(3*AVERAGE(C421:C423)-MIN(C421:C423))/2)</f>
        <v>112338.5</v>
      </c>
      <c r="I421">
        <f>G421*H421*52/4</f>
        <v>57101659.550000004</v>
      </c>
    </row>
    <row r="422" spans="1:4" ht="12.75">
      <c r="A422">
        <v>1993</v>
      </c>
      <c r="B422">
        <v>2</v>
      </c>
      <c r="C422" s="3">
        <v>112177</v>
      </c>
      <c r="D422" s="3">
        <v>38.9</v>
      </c>
    </row>
    <row r="423" spans="1:4" ht="12.75">
      <c r="A423">
        <v>1993</v>
      </c>
      <c r="B423">
        <v>3</v>
      </c>
      <c r="C423" s="3">
        <v>112500</v>
      </c>
      <c r="D423" s="3">
        <v>39.2</v>
      </c>
    </row>
    <row r="424" spans="1:9" ht="12.75">
      <c r="A424">
        <v>1993</v>
      </c>
      <c r="B424">
        <v>4</v>
      </c>
      <c r="C424" s="3">
        <v>112102</v>
      </c>
      <c r="D424" s="3">
        <v>39.3</v>
      </c>
      <c r="F424" t="s">
        <v>180</v>
      </c>
      <c r="G424" s="3">
        <f>IF(MIN(D424:D426)/AVERAGE(D424:D426)&lt;0.9,AVERAGE(D424:D426),(3*AVERAGE(D424:D426)-MIN(D424:D426))/2)</f>
        <v>39.75000000000001</v>
      </c>
      <c r="H424" s="3">
        <f>IF(MIN(C424:C426)/AVERAGE(C424:C426)&lt;0.9,AVERAGE(C424:C426),(3*AVERAGE(C424:C426)-MIN(C424:C426))/2)</f>
        <v>114177</v>
      </c>
      <c r="I424">
        <f>G424*H424*52/4</f>
        <v>59000964.750000015</v>
      </c>
    </row>
    <row r="425" spans="1:4" ht="12.75">
      <c r="A425">
        <v>1993</v>
      </c>
      <c r="B425">
        <v>5</v>
      </c>
      <c r="C425" s="3">
        <v>114721</v>
      </c>
      <c r="D425" s="3">
        <v>39.7</v>
      </c>
    </row>
    <row r="426" spans="1:4" ht="12.75">
      <c r="A426">
        <v>1993</v>
      </c>
      <c r="B426">
        <v>6</v>
      </c>
      <c r="C426" s="3">
        <v>113633</v>
      </c>
      <c r="D426" s="3">
        <v>39.8</v>
      </c>
    </row>
    <row r="427" spans="1:9" ht="12.75">
      <c r="A427">
        <v>1993</v>
      </c>
      <c r="B427">
        <v>7</v>
      </c>
      <c r="C427" s="3">
        <v>109420</v>
      </c>
      <c r="D427" s="3">
        <v>39.8</v>
      </c>
      <c r="F427" t="s">
        <v>181</v>
      </c>
      <c r="G427" s="3">
        <f>IF(MIN(D427:D429)/AVERAGE(D427:D429)&lt;0.9,AVERAGE(D427:D429),(3*AVERAGE(D427:D429)-MIN(D427:D429))/2)</f>
        <v>39.9</v>
      </c>
      <c r="H427" s="3">
        <f>IF(MIN(C427:C429)/AVERAGE(C427:C429)&lt;0.9,AVERAGE(C427:C429),(3*AVERAGE(C427:C429)-MIN(C427:C429))/2)</f>
        <v>112150</v>
      </c>
      <c r="I427">
        <f>G427*H427*52/4</f>
        <v>58172205</v>
      </c>
    </row>
    <row r="428" spans="1:4" ht="12.75">
      <c r="A428">
        <v>1993</v>
      </c>
      <c r="B428">
        <v>8</v>
      </c>
      <c r="C428" s="3">
        <v>109605</v>
      </c>
      <c r="D428" s="3">
        <v>39.9</v>
      </c>
    </row>
    <row r="429" spans="1:4" ht="12.75">
      <c r="A429">
        <v>1993</v>
      </c>
      <c r="B429">
        <v>9</v>
      </c>
      <c r="C429" s="3">
        <v>114695</v>
      </c>
      <c r="D429" s="3">
        <v>39.9</v>
      </c>
    </row>
    <row r="430" spans="1:9" ht="12.75">
      <c r="A430">
        <v>1993</v>
      </c>
      <c r="B430">
        <v>10</v>
      </c>
      <c r="C430" s="3">
        <v>115477</v>
      </c>
      <c r="D430" s="3">
        <v>39.4</v>
      </c>
      <c r="F430" t="s">
        <v>182</v>
      </c>
      <c r="G430" s="3">
        <f>IF(MIN(D430:D432)/AVERAGE(D430:D432)&lt;0.9,AVERAGE(D430:D432),(3*AVERAGE(D430:D432)-MIN(D430:D432))/2)</f>
        <v>39.45</v>
      </c>
      <c r="H430" s="3">
        <f>IF(MIN(C430:C432)/AVERAGE(C430:C432)&lt;0.9,AVERAGE(C430:C432),(3*AVERAGE(C430:C432)-MIN(C430:C432))/2)</f>
        <v>116747.5</v>
      </c>
      <c r="I430">
        <f>G430*H430*52/4</f>
        <v>59873955.375</v>
      </c>
    </row>
    <row r="431" spans="1:4" ht="12.75">
      <c r="A431">
        <v>1993</v>
      </c>
      <c r="B431">
        <v>11</v>
      </c>
      <c r="C431" s="3">
        <v>116802</v>
      </c>
      <c r="D431" s="3">
        <v>39</v>
      </c>
    </row>
    <row r="432" spans="1:4" ht="12.75">
      <c r="A432">
        <v>1993</v>
      </c>
      <c r="B432">
        <v>12</v>
      </c>
      <c r="C432" s="3">
        <v>116693</v>
      </c>
      <c r="D432" s="3">
        <v>39.5</v>
      </c>
    </row>
    <row r="433" spans="1:9" ht="12.75">
      <c r="A433">
        <v>1994</v>
      </c>
      <c r="B433">
        <v>1</v>
      </c>
      <c r="C433" s="3">
        <v>114903</v>
      </c>
      <c r="D433" s="3">
        <v>38.6</v>
      </c>
      <c r="F433" t="s">
        <v>183</v>
      </c>
      <c r="G433" s="3">
        <f>IF(MIN(D433:D435)/AVERAGE(D433:D435)&lt;0.9,AVERAGE(D433:D435),(3*AVERAGE(D433:D435)-MIN(D433:D435))/2)</f>
        <v>38.849999999999994</v>
      </c>
      <c r="H433" s="3">
        <f>IF(MIN(C433:C435)/AVERAGE(C433:C435)&lt;0.9,AVERAGE(C433:C435),(3*AVERAGE(C433:C435)-MIN(C433:C435))/2)</f>
        <v>116374.5</v>
      </c>
      <c r="I433">
        <f>G433*H433*52/4</f>
        <v>58774941.224999994</v>
      </c>
    </row>
    <row r="434" spans="1:4" ht="12.75">
      <c r="A434">
        <v>1994</v>
      </c>
      <c r="B434">
        <v>2</v>
      </c>
      <c r="C434" s="3">
        <v>116128</v>
      </c>
      <c r="D434" s="3">
        <v>38</v>
      </c>
    </row>
    <row r="435" spans="1:4" ht="12.75">
      <c r="A435">
        <v>1994</v>
      </c>
      <c r="B435">
        <v>3</v>
      </c>
      <c r="C435" s="3">
        <v>116621</v>
      </c>
      <c r="D435" s="3">
        <v>39.1</v>
      </c>
    </row>
    <row r="436" spans="1:9" ht="12.75">
      <c r="A436">
        <v>1994</v>
      </c>
      <c r="B436">
        <v>4</v>
      </c>
      <c r="C436" s="3">
        <v>117556</v>
      </c>
      <c r="D436" s="3">
        <v>39.4</v>
      </c>
      <c r="F436" t="s">
        <v>184</v>
      </c>
      <c r="G436" s="3">
        <f>IF(MIN(D436:D438)/AVERAGE(D436:D438)&lt;0.9,AVERAGE(D436:D438),(3*AVERAGE(D436:D438)-MIN(D436:D438))/2)</f>
        <v>39.60000000000001</v>
      </c>
      <c r="H436" s="3">
        <f>IF(MIN(C436:C438)/AVERAGE(C436:C438)&lt;0.9,AVERAGE(C436:C438),(3*AVERAGE(C436:C438)-MIN(C436:C438))/2)</f>
        <v>118200.5</v>
      </c>
      <c r="I436">
        <f>G436*H436*52/4</f>
        <v>60849617.400000006</v>
      </c>
    </row>
    <row r="437" spans="1:4" ht="12.75">
      <c r="A437">
        <v>1994</v>
      </c>
      <c r="B437">
        <v>5</v>
      </c>
      <c r="C437" s="3">
        <v>118845</v>
      </c>
      <c r="D437" s="3">
        <v>39.5</v>
      </c>
    </row>
    <row r="438" spans="1:4" ht="12.75">
      <c r="A438">
        <v>1994</v>
      </c>
      <c r="B438">
        <v>6</v>
      </c>
      <c r="C438" s="3">
        <v>116380</v>
      </c>
      <c r="D438" s="3">
        <v>39.7</v>
      </c>
    </row>
    <row r="439" spans="1:9" ht="12.75">
      <c r="A439">
        <v>1994</v>
      </c>
      <c r="B439">
        <v>7</v>
      </c>
      <c r="C439" s="3">
        <v>113669</v>
      </c>
      <c r="D439" s="3">
        <v>39.7</v>
      </c>
      <c r="F439" t="s">
        <v>185</v>
      </c>
      <c r="G439" s="3">
        <f>IF(MIN(D439:D441)/AVERAGE(D439:D441)&lt;0.9,AVERAGE(D439:D441),(3*AVERAGE(D439:D441)-MIN(D439:D441))/2)</f>
        <v>39.7</v>
      </c>
      <c r="H439" s="3">
        <f>IF(MIN(C439:C441)/AVERAGE(C439:C441)&lt;0.9,AVERAGE(C439:C441),(3*AVERAGE(C439:C441)-MIN(C439:C441))/2)</f>
        <v>116560.5</v>
      </c>
      <c r="I439">
        <f>G439*H439*52/4</f>
        <v>60156874.050000004</v>
      </c>
    </row>
    <row r="440" spans="1:4" ht="12.75">
      <c r="A440">
        <v>1994</v>
      </c>
      <c r="B440">
        <v>8</v>
      </c>
      <c r="C440" s="3">
        <v>113977</v>
      </c>
      <c r="D440" s="3">
        <v>39.7</v>
      </c>
    </row>
    <row r="441" spans="1:4" ht="12.75">
      <c r="A441">
        <v>1994</v>
      </c>
      <c r="B441">
        <v>9</v>
      </c>
      <c r="C441" s="3">
        <v>119144</v>
      </c>
      <c r="D441" s="3">
        <v>39.7</v>
      </c>
    </row>
    <row r="442" spans="1:9" ht="12.75">
      <c r="A442">
        <v>1994</v>
      </c>
      <c r="B442">
        <v>10</v>
      </c>
      <c r="C442" s="3">
        <v>120260</v>
      </c>
      <c r="D442" s="3">
        <v>39.2</v>
      </c>
      <c r="F442" t="s">
        <v>186</v>
      </c>
      <c r="G442" s="3">
        <f>IF(MIN(D442:D444)/AVERAGE(D442:D444)&lt;0.9,AVERAGE(D442:D444),(3*AVERAGE(D442:D444)-MIN(D442:D444))/2)</f>
        <v>39.2</v>
      </c>
      <c r="H442" s="3">
        <f>IF(MIN(C442:C444)/AVERAGE(C442:C444)&lt;0.9,AVERAGE(C442:C444),(3*AVERAGE(C442:C444)-MIN(C442:C444))/2)</f>
        <v>120900.5</v>
      </c>
      <c r="I442">
        <f>G442*H442*52/4</f>
        <v>61610894.800000004</v>
      </c>
    </row>
    <row r="443" spans="1:4" ht="12.75">
      <c r="A443">
        <v>1994</v>
      </c>
      <c r="B443">
        <v>11</v>
      </c>
      <c r="C443" s="3">
        <v>120901</v>
      </c>
      <c r="D443" s="3">
        <v>38.5</v>
      </c>
    </row>
    <row r="444" spans="1:4" ht="12.75">
      <c r="A444">
        <v>1994</v>
      </c>
      <c r="B444">
        <v>12</v>
      </c>
      <c r="C444" s="3">
        <v>120900</v>
      </c>
      <c r="D444" s="3">
        <v>39.2</v>
      </c>
    </row>
    <row r="445" spans="1:9" ht="12.75">
      <c r="A445">
        <v>1995</v>
      </c>
      <c r="B445">
        <v>1</v>
      </c>
      <c r="C445" s="3">
        <v>118065</v>
      </c>
      <c r="D445" s="3">
        <v>38.9</v>
      </c>
      <c r="F445" t="s">
        <v>187</v>
      </c>
      <c r="G445" s="3">
        <f>IF(MIN(D445:D447)/AVERAGE(D445:D447)&lt;0.9,AVERAGE(D445:D447),(3*AVERAGE(D445:D447)-MIN(D445:D447))/2)</f>
        <v>38.99999999999999</v>
      </c>
      <c r="H445" s="3">
        <f>IF(MIN(C445:C447)/AVERAGE(C445:C447)&lt;0.9,AVERAGE(C445:C447),(3*AVERAGE(C445:C447)-MIN(C445:C447))/2)</f>
        <v>119261.5</v>
      </c>
      <c r="I445">
        <f>G445*H445*52/4</f>
        <v>60465580.499999985</v>
      </c>
    </row>
    <row r="446" spans="1:4" ht="12.75">
      <c r="A446">
        <v>1995</v>
      </c>
      <c r="B446">
        <v>2</v>
      </c>
      <c r="C446" s="3">
        <v>119233</v>
      </c>
      <c r="D446" s="3">
        <v>38.8</v>
      </c>
    </row>
    <row r="447" spans="1:4" ht="12.75">
      <c r="A447">
        <v>1995</v>
      </c>
      <c r="B447">
        <v>3</v>
      </c>
      <c r="C447" s="3">
        <v>119290</v>
      </c>
      <c r="D447" s="3">
        <v>39.1</v>
      </c>
    </row>
    <row r="448" spans="1:9" ht="12.75">
      <c r="A448">
        <v>1995</v>
      </c>
      <c r="B448">
        <v>4</v>
      </c>
      <c r="C448" s="3">
        <v>118927</v>
      </c>
      <c r="D448" s="3">
        <v>38.2</v>
      </c>
      <c r="F448" t="s">
        <v>188</v>
      </c>
      <c r="G448" s="3">
        <f>IF(MIN(D448:D450)/AVERAGE(D448:D450)&lt;0.9,AVERAGE(D448:D450),(3*AVERAGE(D448:D450)-MIN(D448:D450))/2)</f>
        <v>39.550000000000004</v>
      </c>
      <c r="H448" s="3">
        <f>IF(MIN(C448:C450)/AVERAGE(C448:C450)&lt;0.9,AVERAGE(C448:C450),(3*AVERAGE(C448:C450)-MIN(C448:C450))/2)</f>
        <v>119637.5</v>
      </c>
      <c r="I448">
        <f>G448*H448*52/4</f>
        <v>61511620.625000015</v>
      </c>
    </row>
    <row r="449" spans="1:4" ht="12.75">
      <c r="A449">
        <v>1995</v>
      </c>
      <c r="B449">
        <v>5</v>
      </c>
      <c r="C449" s="3">
        <v>120348</v>
      </c>
      <c r="D449" s="3">
        <v>39.4</v>
      </c>
    </row>
    <row r="450" spans="1:4" ht="12.75">
      <c r="A450">
        <v>1995</v>
      </c>
      <c r="B450">
        <v>6</v>
      </c>
      <c r="C450" s="3">
        <v>118477</v>
      </c>
      <c r="D450" s="3">
        <v>39.7</v>
      </c>
    </row>
    <row r="451" spans="1:9" ht="12.75">
      <c r="A451">
        <v>1995</v>
      </c>
      <c r="B451">
        <v>7</v>
      </c>
      <c r="C451" s="3">
        <v>116239</v>
      </c>
      <c r="D451" s="3">
        <v>39.7</v>
      </c>
      <c r="F451" t="s">
        <v>189</v>
      </c>
      <c r="G451" s="3">
        <f>IF(MIN(D451:D453)/AVERAGE(D451:D453)&lt;0.9,AVERAGE(D451:D453),(3*AVERAGE(D451:D453)-MIN(D451:D453))/2)</f>
        <v>39.7</v>
      </c>
      <c r="H451" s="3">
        <f>IF(MIN(C451:C453)/AVERAGE(C451:C453)&lt;0.9,AVERAGE(C451:C453),(3*AVERAGE(C451:C453)-MIN(C451:C453))/2)</f>
        <v>118545</v>
      </c>
      <c r="I451">
        <f>G451*H451*52/4</f>
        <v>61181074.5</v>
      </c>
    </row>
    <row r="452" spans="1:4" ht="12.75">
      <c r="A452">
        <v>1995</v>
      </c>
      <c r="B452">
        <v>8</v>
      </c>
      <c r="C452" s="3">
        <v>115639</v>
      </c>
      <c r="D452" s="3">
        <v>39.7</v>
      </c>
    </row>
    <row r="453" spans="1:4" ht="12.75">
      <c r="A453">
        <v>1995</v>
      </c>
      <c r="B453">
        <v>9</v>
      </c>
      <c r="C453" s="3">
        <v>120851</v>
      </c>
      <c r="D453" s="3">
        <v>39.7</v>
      </c>
    </row>
    <row r="454" spans="1:9" ht="12.75">
      <c r="A454">
        <v>1995</v>
      </c>
      <c r="B454">
        <v>10</v>
      </c>
      <c r="C454" s="3">
        <v>121577</v>
      </c>
      <c r="D454" s="3">
        <v>39.3</v>
      </c>
      <c r="F454" t="s">
        <v>190</v>
      </c>
      <c r="G454" s="3">
        <f>IF(MIN(D454:D456)/AVERAGE(D454:D456)&lt;0.9,AVERAGE(D454:D456),(3*AVERAGE(D454:D456)-MIN(D454:D456))/2)</f>
        <v>39.3</v>
      </c>
      <c r="H454" s="3">
        <f>IF(MIN(C454:C456)/AVERAGE(C454:C456)&lt;0.9,AVERAGE(C454:C456),(3*AVERAGE(C454:C456)-MIN(C454:C456))/2)</f>
        <v>121610.5</v>
      </c>
      <c r="I454">
        <f>G454*H454*52/4</f>
        <v>62130804.449999996</v>
      </c>
    </row>
    <row r="455" spans="1:4" ht="12.75">
      <c r="A455">
        <v>1995</v>
      </c>
      <c r="B455">
        <v>11</v>
      </c>
      <c r="C455" s="3">
        <v>121644</v>
      </c>
      <c r="D455" s="3">
        <v>39.3</v>
      </c>
    </row>
    <row r="456" spans="1:4" ht="12.75">
      <c r="A456">
        <v>1995</v>
      </c>
      <c r="B456">
        <v>12</v>
      </c>
      <c r="C456" s="3">
        <v>121525</v>
      </c>
      <c r="D456" s="3">
        <v>39.2</v>
      </c>
    </row>
    <row r="457" spans="1:9" ht="12.75">
      <c r="A457">
        <v>1996</v>
      </c>
      <c r="B457">
        <v>1</v>
      </c>
      <c r="C457" s="3">
        <v>116992</v>
      </c>
      <c r="D457" s="3">
        <v>37.4</v>
      </c>
      <c r="F457" t="s">
        <v>191</v>
      </c>
      <c r="G457" s="3">
        <f>IF(MIN(D457:D459)/AVERAGE(D457:D459)&lt;0.9,AVERAGE(D457:D459),(3*AVERAGE(D457:D459)-MIN(D457:D459))/2)</f>
        <v>39.099999999999994</v>
      </c>
      <c r="H457" s="3">
        <f>IF(MIN(C457:C459)/AVERAGE(C457:C459)&lt;0.9,AVERAGE(C457:C459),(3*AVERAGE(C457:C459)-MIN(C457:C459))/2)</f>
        <v>120238.5</v>
      </c>
      <c r="I457">
        <f>G457*H457*52/4</f>
        <v>61117229.55</v>
      </c>
    </row>
    <row r="458" spans="1:4" ht="12.75">
      <c r="A458">
        <v>1996</v>
      </c>
      <c r="B458">
        <v>2</v>
      </c>
      <c r="C458" s="3">
        <v>119955</v>
      </c>
      <c r="D458" s="3">
        <v>39.1</v>
      </c>
    </row>
    <row r="459" spans="1:4" ht="12.75">
      <c r="A459">
        <v>1996</v>
      </c>
      <c r="B459">
        <v>3</v>
      </c>
      <c r="C459" s="3">
        <v>120522</v>
      </c>
      <c r="D459" s="3">
        <v>39.1</v>
      </c>
    </row>
    <row r="460" spans="1:9" ht="12.75">
      <c r="A460">
        <v>1996</v>
      </c>
      <c r="B460">
        <v>4</v>
      </c>
      <c r="C460" s="3">
        <v>119559</v>
      </c>
      <c r="D460" s="3">
        <v>39</v>
      </c>
      <c r="F460" t="s">
        <v>192</v>
      </c>
      <c r="G460" s="3">
        <f>IF(MIN(D460:D462)/AVERAGE(D460:D462)&lt;0.9,AVERAGE(D460:D462),(3*AVERAGE(D460:D462)-MIN(D460:D462))/2)</f>
        <v>39.64999999999999</v>
      </c>
      <c r="H460" s="3">
        <f>IF(MIN(C460:C462)/AVERAGE(C460:C462)&lt;0.9,AVERAGE(C460:C462),(3*AVERAGE(C460:C462)-MIN(C460:C462))/2)</f>
        <v>121287</v>
      </c>
      <c r="I460">
        <f>G460*H460*52/4</f>
        <v>62517384.14999998</v>
      </c>
    </row>
    <row r="461" spans="1:4" ht="12.75">
      <c r="A461">
        <v>1996</v>
      </c>
      <c r="B461">
        <v>5</v>
      </c>
      <c r="C461" s="3">
        <v>121965</v>
      </c>
      <c r="D461" s="3">
        <v>39.6</v>
      </c>
    </row>
    <row r="462" spans="1:4" ht="12.75">
      <c r="A462">
        <v>1996</v>
      </c>
      <c r="B462">
        <v>6</v>
      </c>
      <c r="C462" s="3">
        <v>120609</v>
      </c>
      <c r="D462" s="3">
        <v>39.7</v>
      </c>
    </row>
    <row r="463" spans="1:9" ht="12.75">
      <c r="A463">
        <v>1996</v>
      </c>
      <c r="B463">
        <v>7</v>
      </c>
      <c r="C463" s="3">
        <v>117906</v>
      </c>
      <c r="D463" s="3">
        <v>39.6</v>
      </c>
      <c r="F463" t="s">
        <v>193</v>
      </c>
      <c r="G463" s="3">
        <f>IF(MIN(D463:D465)/AVERAGE(D463:D465)&lt;0.9,AVERAGE(D463:D465),(3*AVERAGE(D463:D465)-MIN(D463:D465))/2)</f>
        <v>39.8</v>
      </c>
      <c r="H463" s="3">
        <f>IF(MIN(C463:C465)/AVERAGE(C463:C465)&lt;0.9,AVERAGE(C463:C465),(3*AVERAGE(C463:C465)-MIN(C463:C465))/2)</f>
        <v>120771.5</v>
      </c>
      <c r="I463">
        <f>G463*H463*52/4</f>
        <v>62487174.099999994</v>
      </c>
    </row>
    <row r="464" spans="1:4" ht="12.75">
      <c r="A464">
        <v>1996</v>
      </c>
      <c r="B464">
        <v>8</v>
      </c>
      <c r="C464" s="3">
        <v>118357</v>
      </c>
      <c r="D464" s="3">
        <v>39.8</v>
      </c>
    </row>
    <row r="465" spans="1:4" ht="12.75">
      <c r="A465">
        <v>1996</v>
      </c>
      <c r="B465">
        <v>9</v>
      </c>
      <c r="C465" s="3">
        <v>123186</v>
      </c>
      <c r="D465" s="3">
        <v>39.8</v>
      </c>
    </row>
    <row r="466" spans="1:9" ht="12.75">
      <c r="A466">
        <v>1996</v>
      </c>
      <c r="B466">
        <v>10</v>
      </c>
      <c r="C466" s="3">
        <v>124092</v>
      </c>
      <c r="D466" s="3">
        <v>39.8</v>
      </c>
      <c r="F466" t="s">
        <v>194</v>
      </c>
      <c r="G466" s="3">
        <f>IF(MIN(D466:D468)/AVERAGE(D466:D468)&lt;0.9,AVERAGE(D466:D468),(3*AVERAGE(D466:D468)-MIN(D466:D468))/2)</f>
        <v>39.55</v>
      </c>
      <c r="H466" s="3">
        <f>IF(MIN(C466:C468)/AVERAGE(C466:C468)&lt;0.9,AVERAGE(C466:C468),(3*AVERAGE(C466:C468)-MIN(C466:C468))/2)</f>
        <v>124265.5</v>
      </c>
      <c r="I466">
        <f>G466*H466*52/4</f>
        <v>63891106.824999996</v>
      </c>
    </row>
    <row r="467" spans="1:4" ht="12.75">
      <c r="A467">
        <v>1996</v>
      </c>
      <c r="B467">
        <v>11</v>
      </c>
      <c r="C467" s="3">
        <v>124439</v>
      </c>
      <c r="D467" s="3">
        <v>39.1</v>
      </c>
    </row>
    <row r="468" spans="1:4" ht="12.75">
      <c r="A468">
        <v>1996</v>
      </c>
      <c r="B468">
        <v>12</v>
      </c>
      <c r="C468" s="3">
        <v>123693</v>
      </c>
      <c r="D468" s="3">
        <v>39.3</v>
      </c>
    </row>
    <row r="469" spans="1:9" ht="12.75">
      <c r="A469">
        <v>1997</v>
      </c>
      <c r="B469">
        <v>1</v>
      </c>
      <c r="C469" s="3">
        <v>121821</v>
      </c>
      <c r="D469" s="3">
        <v>38.7</v>
      </c>
      <c r="F469" t="s">
        <v>195</v>
      </c>
      <c r="G469" s="3">
        <f>IF(MIN(D469:D471)/AVERAGE(D469:D471)&lt;0.9,AVERAGE(D469:D471),(3*AVERAGE(D469:D471)-MIN(D469:D471))/2)</f>
        <v>39.15</v>
      </c>
      <c r="H469" s="3">
        <f>IF(MIN(C469:C471)/AVERAGE(C469:C471)&lt;0.9,AVERAGE(C469:C471),(3*AVERAGE(C469:C471)-MIN(C469:C471))/2)</f>
        <v>123239</v>
      </c>
      <c r="I469">
        <f>G469*H469*52/4</f>
        <v>62722489.05</v>
      </c>
    </row>
    <row r="470" spans="1:4" ht="12.75">
      <c r="A470">
        <v>1997</v>
      </c>
      <c r="B470">
        <v>2</v>
      </c>
      <c r="C470" s="3">
        <v>122707</v>
      </c>
      <c r="D470" s="3">
        <v>39</v>
      </c>
    </row>
    <row r="471" spans="1:4" ht="12.75">
      <c r="A471">
        <v>1997</v>
      </c>
      <c r="B471">
        <v>3</v>
      </c>
      <c r="C471" s="3">
        <v>123771</v>
      </c>
      <c r="D471" s="3">
        <v>39.3</v>
      </c>
    </row>
    <row r="472" spans="1:9" ht="12.75">
      <c r="A472">
        <v>1997</v>
      </c>
      <c r="B472">
        <v>4</v>
      </c>
      <c r="C472" s="3">
        <v>124452</v>
      </c>
      <c r="D472" s="3">
        <v>39.5</v>
      </c>
      <c r="F472" t="s">
        <v>196</v>
      </c>
      <c r="G472" s="3">
        <f>IF(MIN(D472:D474)/AVERAGE(D472:D474)&lt;0.9,AVERAGE(D472:D474),(3*AVERAGE(D472:D474)-MIN(D472:D474))/2)</f>
        <v>39.8</v>
      </c>
      <c r="H472" s="3">
        <f>IF(MIN(C472:C474)/AVERAGE(C472:C474)&lt;0.9,AVERAGE(C472:C474),(3*AVERAGE(C472:C474)-MIN(C472:C474))/2)</f>
        <v>124816</v>
      </c>
      <c r="I472">
        <f>G472*H472*52/4</f>
        <v>64579798.4</v>
      </c>
    </row>
    <row r="473" spans="1:4" ht="12.75">
      <c r="A473">
        <v>1997</v>
      </c>
      <c r="B473">
        <v>5</v>
      </c>
      <c r="C473" s="3">
        <v>125180</v>
      </c>
      <c r="D473" s="3">
        <v>39.8</v>
      </c>
    </row>
    <row r="474" spans="1:4" ht="12.75">
      <c r="A474">
        <v>1997</v>
      </c>
      <c r="B474">
        <v>6</v>
      </c>
      <c r="C474" s="3">
        <v>123599</v>
      </c>
      <c r="D474" s="3">
        <v>39.8</v>
      </c>
    </row>
    <row r="475" spans="1:9" ht="12.75">
      <c r="A475">
        <v>1997</v>
      </c>
      <c r="B475">
        <v>7</v>
      </c>
      <c r="C475" s="3">
        <v>119923</v>
      </c>
      <c r="D475" s="3">
        <v>39.7</v>
      </c>
      <c r="F475" t="s">
        <v>197</v>
      </c>
      <c r="G475" s="3">
        <f>IF(MIN(D475:D477)/AVERAGE(D475:D477)&lt;0.9,AVERAGE(D475:D477),(3*AVERAGE(D475:D477)-MIN(D475:D477))/2)</f>
        <v>39.949999999999996</v>
      </c>
      <c r="H475" s="3">
        <f>IF(MIN(C475:C477)/AVERAGE(C475:C477)&lt;0.9,AVERAGE(C475:C477),(3*AVERAGE(C475:C477)-MIN(C475:C477))/2)</f>
        <v>123122.5</v>
      </c>
      <c r="I475">
        <f>G475*H475*52/4</f>
        <v>63943670.374999985</v>
      </c>
    </row>
    <row r="476" spans="1:4" ht="12.75">
      <c r="A476">
        <v>1997</v>
      </c>
      <c r="B476">
        <v>8</v>
      </c>
      <c r="C476" s="3">
        <v>120834</v>
      </c>
      <c r="D476" s="3">
        <v>39.9</v>
      </c>
    </row>
    <row r="477" spans="1:4" ht="12.75">
      <c r="A477">
        <v>1997</v>
      </c>
      <c r="B477">
        <v>9</v>
      </c>
      <c r="C477" s="3">
        <v>125411</v>
      </c>
      <c r="D477" s="3">
        <v>40</v>
      </c>
    </row>
    <row r="478" spans="1:9" ht="12.75">
      <c r="A478">
        <v>1997</v>
      </c>
      <c r="B478">
        <v>10</v>
      </c>
      <c r="C478" s="3">
        <v>126466</v>
      </c>
      <c r="D478" s="3">
        <v>39.4</v>
      </c>
      <c r="F478" t="s">
        <v>198</v>
      </c>
      <c r="G478" s="3">
        <f>IF(MIN(D478:D480)/AVERAGE(D478:D480)&lt;0.9,AVERAGE(D478:D480),(3*AVERAGE(D478:D480)-MIN(D478:D480))/2)</f>
        <v>39.45</v>
      </c>
      <c r="H478" s="3">
        <f>IF(MIN(C478:C480)/AVERAGE(C478:C480)&lt;0.9,AVERAGE(C478:C480),(3*AVERAGE(C478:C480)-MIN(C478:C480))/2)</f>
        <v>126935.5</v>
      </c>
      <c r="I478">
        <f>G478*H478*52/4</f>
        <v>65098871.175000004</v>
      </c>
    </row>
    <row r="479" spans="1:4" ht="12.75">
      <c r="A479">
        <v>1997</v>
      </c>
      <c r="B479">
        <v>11</v>
      </c>
      <c r="C479" s="3">
        <v>126934</v>
      </c>
      <c r="D479" s="3">
        <v>39</v>
      </c>
    </row>
    <row r="480" spans="1:4" ht="12.75">
      <c r="A480">
        <v>1997</v>
      </c>
      <c r="B480">
        <v>12</v>
      </c>
      <c r="C480" s="3">
        <v>126937</v>
      </c>
      <c r="D480" s="3">
        <v>39.5</v>
      </c>
    </row>
    <row r="481" spans="1:9" ht="12.75">
      <c r="A481">
        <v>1998</v>
      </c>
      <c r="B481">
        <v>1</v>
      </c>
      <c r="C481" s="3">
        <v>124632</v>
      </c>
      <c r="D481" s="3">
        <v>39.2</v>
      </c>
      <c r="F481" t="s">
        <v>199</v>
      </c>
      <c r="G481" s="3">
        <f>IF(MIN(D481:D483)/AVERAGE(D481:D483)&lt;0.9,AVERAGE(D481:D483),(3*AVERAGE(D481:D483)-MIN(D481:D483))/2)</f>
        <v>39.25</v>
      </c>
      <c r="H481" s="3">
        <f>IF(MIN(C481:C483)/AVERAGE(C481:C483)&lt;0.9,AVERAGE(C481:C483),(3*AVERAGE(C481:C483)-MIN(C481:C483))/2)</f>
        <v>125500</v>
      </c>
      <c r="I481">
        <f>G481*H481*52/4</f>
        <v>64036375</v>
      </c>
    </row>
    <row r="482" spans="1:4" ht="12.75">
      <c r="A482">
        <v>1998</v>
      </c>
      <c r="B482">
        <v>2</v>
      </c>
      <c r="C482" s="3">
        <v>125387</v>
      </c>
      <c r="D482" s="3">
        <v>39.2</v>
      </c>
    </row>
    <row r="483" spans="1:4" ht="12.75">
      <c r="A483">
        <v>1998</v>
      </c>
      <c r="B483">
        <v>3</v>
      </c>
      <c r="C483" s="3">
        <v>125613</v>
      </c>
      <c r="D483" s="3">
        <v>39.3</v>
      </c>
    </row>
    <row r="484" spans="1:9" ht="12.75">
      <c r="A484">
        <v>1998</v>
      </c>
      <c r="B484">
        <v>4</v>
      </c>
      <c r="C484" s="3">
        <v>124898</v>
      </c>
      <c r="D484" s="3">
        <v>39.4</v>
      </c>
      <c r="F484" t="s">
        <v>200</v>
      </c>
      <c r="G484" s="3">
        <f>IF(MIN(D484:D486)/AVERAGE(D484:D486)&lt;0.9,AVERAGE(D484:D486),(3*AVERAGE(D484:D486)-MIN(D484:D486))/2)</f>
        <v>39.75</v>
      </c>
      <c r="H484" s="3">
        <f>IF(MIN(C484:C486)/AVERAGE(C484:C486)&lt;0.9,AVERAGE(C484:C486),(3*AVERAGE(C484:C486)-MIN(C484:C486))/2)</f>
        <v>126187</v>
      </c>
      <c r="I484">
        <f>G484*H484*52/4</f>
        <v>65207132.25</v>
      </c>
    </row>
    <row r="485" spans="1:4" ht="12.75">
      <c r="A485">
        <v>1998</v>
      </c>
      <c r="B485">
        <v>5</v>
      </c>
      <c r="C485" s="3">
        <v>127227</v>
      </c>
      <c r="D485" s="3">
        <v>39.8</v>
      </c>
    </row>
    <row r="486" spans="1:4" ht="12.75">
      <c r="A486">
        <v>1998</v>
      </c>
      <c r="B486">
        <v>6</v>
      </c>
      <c r="C486" s="3">
        <v>125147</v>
      </c>
      <c r="D486" s="3">
        <v>39.7</v>
      </c>
    </row>
    <row r="487" spans="1:9" ht="12.75">
      <c r="A487" s="5">
        <v>1998</v>
      </c>
      <c r="B487" s="5">
        <v>7</v>
      </c>
      <c r="C487" s="6">
        <v>122521</v>
      </c>
      <c r="D487" s="6">
        <v>39.9</v>
      </c>
      <c r="E487" s="5"/>
      <c r="F487" s="5" t="s">
        <v>201</v>
      </c>
      <c r="G487" s="6">
        <f>IF(MIN(D487:D489)/AVERAGE(D487:D489)&lt;0.9,AVERAGE(D487:D489),(3*AVERAGE(D487:D489)-MIN(D487:D489))/2)</f>
        <v>39.9</v>
      </c>
      <c r="H487" s="3">
        <f>IF(MIN(C487:C489)/AVERAGE(C487:C489)&lt;0.9,AVERAGE(C487:C489),(3*AVERAGE(C487:C489)-MIN(C487:C489))/2)</f>
        <v>124599</v>
      </c>
      <c r="I487">
        <f>G487*H487*52/4</f>
        <v>64629501.3</v>
      </c>
    </row>
    <row r="488" spans="1:4" ht="12.75">
      <c r="A488">
        <v>1998</v>
      </c>
      <c r="B488">
        <v>8</v>
      </c>
      <c r="C488" s="3">
        <v>122417</v>
      </c>
      <c r="D488" s="3">
        <v>39.9</v>
      </c>
    </row>
    <row r="489" spans="1:4" ht="12.75">
      <c r="A489">
        <v>1998</v>
      </c>
      <c r="B489">
        <v>9</v>
      </c>
      <c r="C489" s="3">
        <v>126677</v>
      </c>
      <c r="D489" s="3">
        <v>36.8</v>
      </c>
    </row>
    <row r="490" spans="1:9" ht="12.75">
      <c r="A490">
        <v>1998</v>
      </c>
      <c r="B490">
        <v>10</v>
      </c>
      <c r="C490" s="3">
        <v>128129</v>
      </c>
      <c r="D490" s="3">
        <v>39.5</v>
      </c>
      <c r="F490" t="s">
        <v>202</v>
      </c>
      <c r="G490" s="3">
        <f>IF(MIN(D490:D492)/AVERAGE(D490:D492)&lt;0.9,AVERAGE(D490:D492),(3*AVERAGE(D490:D492)-MIN(D490:D492))/2)</f>
        <v>39.64999999999999</v>
      </c>
      <c r="H490" s="3">
        <f>IF(MIN(C490:C492)/AVERAGE(C490:C492)&lt;0.9,AVERAGE(C490:C492),(3*AVERAGE(C490:C492)-MIN(C490:C492))/2)</f>
        <v>128939</v>
      </c>
      <c r="I490">
        <f>G490*H490*52/4</f>
        <v>66461607.54999998</v>
      </c>
    </row>
    <row r="491" spans="1:4" ht="12.75">
      <c r="A491">
        <v>1998</v>
      </c>
      <c r="B491">
        <v>11</v>
      </c>
      <c r="C491" s="3">
        <v>128710</v>
      </c>
      <c r="D491" s="3">
        <v>39.1</v>
      </c>
    </row>
    <row r="492" spans="1:4" ht="12.75">
      <c r="A492">
        <v>1998</v>
      </c>
      <c r="B492">
        <v>12</v>
      </c>
      <c r="C492" s="3">
        <v>129168</v>
      </c>
      <c r="D492" s="3">
        <v>39.8</v>
      </c>
    </row>
    <row r="493" spans="1:9" ht="12.75">
      <c r="A493">
        <v>1999</v>
      </c>
      <c r="B493">
        <v>1</v>
      </c>
      <c r="C493" s="3">
        <v>126748</v>
      </c>
      <c r="D493" s="3">
        <v>39.1</v>
      </c>
      <c r="F493" t="s">
        <v>203</v>
      </c>
      <c r="G493" s="3">
        <f>IF(MIN(D493:D495)/AVERAGE(D493:D495)&lt;0.9,AVERAGE(D493:D495),(3*AVERAGE(D493:D495)-MIN(D493:D495))/2)</f>
        <v>39.35000000000001</v>
      </c>
      <c r="H493" s="3">
        <f>IF(MIN(C493:C495)/AVERAGE(C493:C495)&lt;0.9,AVERAGE(C493:C495),(3*AVERAGE(C493:C495)-MIN(C493:C495))/2)</f>
        <v>127720</v>
      </c>
      <c r="I493">
        <f>G493*H493*52/4</f>
        <v>65335166.000000015</v>
      </c>
    </row>
    <row r="494" spans="1:4" ht="12.75">
      <c r="A494">
        <v>1999</v>
      </c>
      <c r="B494">
        <v>2</v>
      </c>
      <c r="C494" s="3">
        <v>127572</v>
      </c>
      <c r="D494" s="3">
        <v>39.3</v>
      </c>
    </row>
    <row r="495" spans="1:4" ht="12.75">
      <c r="A495">
        <v>1999</v>
      </c>
      <c r="B495">
        <v>3</v>
      </c>
      <c r="C495" s="3">
        <v>127868</v>
      </c>
      <c r="D495" s="3">
        <v>39.4</v>
      </c>
    </row>
    <row r="496" spans="1:9" ht="12.75">
      <c r="A496">
        <v>1999</v>
      </c>
      <c r="B496">
        <v>4</v>
      </c>
      <c r="C496" s="3">
        <v>128716</v>
      </c>
      <c r="D496" s="3">
        <v>39.6</v>
      </c>
      <c r="F496" t="s">
        <v>204</v>
      </c>
      <c r="G496" s="3">
        <f>IF(MIN(D496:D498)/AVERAGE(D496:D498)&lt;0.9,AVERAGE(D496:D498),(3*AVERAGE(D496:D498)-MIN(D496:D498))/2)</f>
        <v>39.80000000000001</v>
      </c>
      <c r="H496" s="3">
        <f>IF(MIN(C496:C498)/AVERAGE(C496:C498)&lt;0.9,AVERAGE(C496:C498),(3*AVERAGE(C496:C498)-MIN(C496:C498))/2)</f>
        <v>128939</v>
      </c>
      <c r="I496">
        <f>G496*H496*52/4</f>
        <v>66713038.60000002</v>
      </c>
    </row>
    <row r="497" spans="1:4" ht="12.75">
      <c r="A497">
        <v>1999</v>
      </c>
      <c r="B497">
        <v>5</v>
      </c>
      <c r="C497" s="3">
        <v>129162</v>
      </c>
      <c r="D497" s="3">
        <v>39.7</v>
      </c>
    </row>
    <row r="498" spans="1:4" ht="12.75">
      <c r="A498">
        <v>1999</v>
      </c>
      <c r="B498">
        <v>6</v>
      </c>
      <c r="C498" s="3">
        <v>127856</v>
      </c>
      <c r="D498" s="3">
        <v>39.9</v>
      </c>
    </row>
    <row r="499" spans="1:9" ht="12.75">
      <c r="A499">
        <v>1999</v>
      </c>
      <c r="B499">
        <v>7</v>
      </c>
      <c r="C499" s="3">
        <v>124075</v>
      </c>
      <c r="D499" s="3">
        <v>39.8</v>
      </c>
      <c r="F499" t="s">
        <v>205</v>
      </c>
      <c r="G499" s="3">
        <f>IF(MIN(D499:D501)/AVERAGE(D499:D501)&lt;0.9,AVERAGE(D499:D501),(3*AVERAGE(D499:D501)-MIN(D499:D501))/2)</f>
        <v>39.849999999999994</v>
      </c>
      <c r="H499" s="3">
        <f>IF(MIN(C499:C501)/AVERAGE(C499:C501)&lt;0.9,AVERAGE(C499:C501),(3*AVERAGE(C499:C501)-MIN(C499:C501))/2)</f>
        <v>126577</v>
      </c>
      <c r="I499">
        <f>G499*H499*52/4</f>
        <v>65573214.849999994</v>
      </c>
    </row>
    <row r="500" spans="1:4" ht="12.75">
      <c r="A500">
        <v>1999</v>
      </c>
      <c r="B500">
        <v>8</v>
      </c>
      <c r="C500" s="3">
        <v>124238</v>
      </c>
      <c r="D500" s="3">
        <v>39.9</v>
      </c>
    </row>
    <row r="501" spans="1:4" ht="12.75">
      <c r="A501">
        <v>1999</v>
      </c>
      <c r="B501">
        <v>9</v>
      </c>
      <c r="C501" s="3">
        <v>128916</v>
      </c>
      <c r="D501" s="3">
        <v>39.5</v>
      </c>
    </row>
    <row r="502" spans="1:9" ht="12.75">
      <c r="A502">
        <v>1999</v>
      </c>
      <c r="B502">
        <v>10</v>
      </c>
      <c r="C502" s="3">
        <v>130001</v>
      </c>
      <c r="D502" s="3">
        <v>39.6</v>
      </c>
      <c r="F502" t="s">
        <v>206</v>
      </c>
      <c r="G502" s="3">
        <f>IF(MIN(D502:D504)/AVERAGE(D502:D504)&lt;0.9,AVERAGE(D502:D504),(3*AVERAGE(D502:D504)-MIN(D502:D504))/2)</f>
        <v>39.70000000000001</v>
      </c>
      <c r="H502" s="3">
        <f>IF(MIN(C502:C504)/AVERAGE(C502:C504)&lt;0.9,AVERAGE(C502:C504),(3*AVERAGE(C502:C504)-MIN(C502:C504))/2)</f>
        <v>130907</v>
      </c>
      <c r="I502">
        <f>G502*H502*52/4</f>
        <v>67561102.70000002</v>
      </c>
    </row>
    <row r="503" spans="1:4" ht="12.75">
      <c r="A503">
        <v>1999</v>
      </c>
      <c r="B503">
        <v>11</v>
      </c>
      <c r="C503" s="3">
        <v>130808</v>
      </c>
      <c r="D503" s="3">
        <v>39.2</v>
      </c>
    </row>
    <row r="504" spans="1:4" ht="12.75">
      <c r="A504">
        <v>1999</v>
      </c>
      <c r="B504">
        <v>12</v>
      </c>
      <c r="C504" s="3">
        <v>131006</v>
      </c>
      <c r="D504" s="3">
        <v>39.8</v>
      </c>
    </row>
    <row r="505" spans="1:9" ht="12.75">
      <c r="A505">
        <v>2000</v>
      </c>
      <c r="B505">
        <v>1</v>
      </c>
      <c r="C505" s="3">
        <v>128866</v>
      </c>
      <c r="D505" s="3">
        <v>39.3</v>
      </c>
      <c r="F505" t="s">
        <v>207</v>
      </c>
      <c r="G505" s="3">
        <f>IF(MIN(D505:D507)/AVERAGE(D505:D507)&lt;0.9,AVERAGE(D505:D507),(3*AVERAGE(D505:D507)-MIN(D505:D507))/2)</f>
        <v>39.6</v>
      </c>
      <c r="H505" s="3">
        <f>IF(MIN(C505:C507)/AVERAGE(C505:C507)&lt;0.9,AVERAGE(C505:C507),(3*AVERAGE(C505:C507)-MIN(C505:C507))/2)</f>
        <v>129812.5</v>
      </c>
      <c r="I505">
        <f>G505*H505*52/4</f>
        <v>66827475</v>
      </c>
    </row>
    <row r="506" spans="1:4" ht="12.75">
      <c r="A506">
        <v>2000</v>
      </c>
      <c r="B506">
        <v>2</v>
      </c>
      <c r="C506" s="3">
        <v>129935</v>
      </c>
      <c r="D506" s="3">
        <v>39.6</v>
      </c>
    </row>
    <row r="507" spans="1:4" ht="12.75">
      <c r="A507">
        <v>2000</v>
      </c>
      <c r="B507">
        <v>3</v>
      </c>
      <c r="C507" s="3">
        <v>129690</v>
      </c>
      <c r="D507" s="3">
        <v>39.6</v>
      </c>
    </row>
    <row r="508" spans="1:9" ht="12.75">
      <c r="A508">
        <v>2000</v>
      </c>
      <c r="B508">
        <v>4</v>
      </c>
      <c r="C508" s="3">
        <v>131219</v>
      </c>
      <c r="D508" s="3">
        <v>39.8</v>
      </c>
      <c r="F508" t="s">
        <v>208</v>
      </c>
      <c r="G508" s="3">
        <f>IF(MIN(D508:D510)/AVERAGE(D508:D510)&lt;0.9,AVERAGE(D508:D510),(3*AVERAGE(D508:D510)-MIN(D508:D510))/2)</f>
        <v>39.9</v>
      </c>
      <c r="H508" s="3">
        <f>IF(MIN(C508:C510)/AVERAGE(C508:C510)&lt;0.9,AVERAGE(C508:C510),(3*AVERAGE(C508:C510)-MIN(C508:C510))/2)</f>
        <v>131089.5</v>
      </c>
      <c r="I508">
        <f>G508*H508*52/4</f>
        <v>67996123.64999999</v>
      </c>
    </row>
    <row r="509" spans="1:4" ht="12.75">
      <c r="A509">
        <v>2000</v>
      </c>
      <c r="B509">
        <v>5</v>
      </c>
      <c r="C509" s="3">
        <v>130960</v>
      </c>
      <c r="D509" s="3">
        <v>39.9</v>
      </c>
    </row>
    <row r="510" spans="1:4" ht="12.75">
      <c r="A510">
        <v>2000</v>
      </c>
      <c r="B510">
        <v>6</v>
      </c>
      <c r="C510" s="3">
        <v>128268</v>
      </c>
      <c r="D510" s="3">
        <v>39.9</v>
      </c>
    </row>
    <row r="511" spans="1:9" ht="12.75">
      <c r="A511">
        <v>2000</v>
      </c>
      <c r="B511">
        <v>7</v>
      </c>
      <c r="C511" s="3">
        <v>125424</v>
      </c>
      <c r="D511" s="3">
        <v>40</v>
      </c>
      <c r="F511" t="s">
        <v>209</v>
      </c>
      <c r="G511" s="3">
        <f>IF(MIN(D511:D513)/AVERAGE(D511:D513)&lt;0.9,AVERAGE(D511:D513),(3*AVERAGE(D511:D513)-MIN(D511:D513))/2)</f>
        <v>40.05</v>
      </c>
      <c r="H511" s="3">
        <f>IF(MIN(C511:C513)/AVERAGE(C511:C513)&lt;0.9,AVERAGE(C511:C513),(3*AVERAGE(C511:C513)-MIN(C511:C513))/2)</f>
        <v>127972.5</v>
      </c>
      <c r="I511">
        <f>G511*H511*52/4</f>
        <v>66628882.125</v>
      </c>
    </row>
    <row r="512" spans="1:4" ht="12.75">
      <c r="A512">
        <v>2000</v>
      </c>
      <c r="B512">
        <v>8</v>
      </c>
      <c r="C512" s="3">
        <v>125471</v>
      </c>
      <c r="D512" s="3">
        <v>40</v>
      </c>
    </row>
    <row r="513" spans="1:4" ht="12.75">
      <c r="A513">
        <v>2000</v>
      </c>
      <c r="B513">
        <v>9</v>
      </c>
      <c r="C513" s="3">
        <v>130474</v>
      </c>
      <c r="D513" s="3">
        <v>40.1</v>
      </c>
    </row>
    <row r="514" spans="1:9" ht="12.75">
      <c r="A514">
        <v>2000</v>
      </c>
      <c r="B514">
        <v>10</v>
      </c>
      <c r="C514" s="3">
        <v>131266</v>
      </c>
      <c r="D514" s="3">
        <v>39.5</v>
      </c>
      <c r="F514" t="s">
        <v>210</v>
      </c>
      <c r="G514" s="3">
        <f>IF(MIN(D514:D516)/AVERAGE(D514:D516)&lt;0.9,AVERAGE(D514:D516),(3*AVERAGE(D514:D516)-MIN(D514:D516))/2)</f>
        <v>39.45</v>
      </c>
      <c r="H514" s="3">
        <f>IF(MIN(C514:C516)/AVERAGE(C514:C516)&lt;0.9,AVERAGE(C514:C516),(3*AVERAGE(C514:C516)-MIN(C514:C516))/2)</f>
        <v>131767</v>
      </c>
      <c r="I514">
        <f>G514*H514*52/4</f>
        <v>67576705.95</v>
      </c>
    </row>
    <row r="515" spans="1:4" ht="12.75">
      <c r="A515">
        <v>2000</v>
      </c>
      <c r="B515">
        <v>11</v>
      </c>
      <c r="C515" s="3">
        <v>131478</v>
      </c>
      <c r="D515" s="3">
        <v>39.4</v>
      </c>
    </row>
    <row r="516" spans="1:4" ht="12.75">
      <c r="A516">
        <v>2000</v>
      </c>
      <c r="B516">
        <v>12</v>
      </c>
      <c r="C516" s="3">
        <v>132056</v>
      </c>
      <c r="D516" s="3">
        <v>39.4</v>
      </c>
    </row>
    <row r="517" spans="1:9" ht="12.75">
      <c r="A517">
        <v>2001</v>
      </c>
      <c r="B517">
        <v>1</v>
      </c>
      <c r="C517" s="3">
        <v>129793</v>
      </c>
      <c r="D517" s="3">
        <v>39.2</v>
      </c>
      <c r="F517" t="s">
        <v>211</v>
      </c>
      <c r="G517" s="3">
        <f>IF(MIN(D517:D519)/AVERAGE(D517:D519)&lt;0.9,AVERAGE(D517:D519),(3*AVERAGE(D517:D519)-MIN(D517:D519))/2)</f>
        <v>39.25</v>
      </c>
      <c r="H517" s="3">
        <f>IF(MIN(C517:C519)/AVERAGE(C517:C519)&lt;0.9,AVERAGE(C517:C519),(3*AVERAGE(C517:C519)-MIN(C517:C519))/2)</f>
        <v>130463.5</v>
      </c>
      <c r="I517">
        <f>G517*H517*52/4</f>
        <v>66569000.875</v>
      </c>
    </row>
    <row r="518" spans="1:4" ht="12.75">
      <c r="A518">
        <v>2001</v>
      </c>
      <c r="B518">
        <v>2</v>
      </c>
      <c r="C518" s="3">
        <v>130453</v>
      </c>
      <c r="D518" s="3">
        <v>39.1</v>
      </c>
    </row>
    <row r="519" spans="1:4" ht="12.75">
      <c r="A519">
        <v>2001</v>
      </c>
      <c r="B519">
        <v>3</v>
      </c>
      <c r="C519" s="3">
        <v>130474</v>
      </c>
      <c r="D519" s="3">
        <v>39.3</v>
      </c>
    </row>
    <row r="520" spans="1:9" ht="12.75">
      <c r="A520">
        <v>2001</v>
      </c>
      <c r="B520">
        <v>4</v>
      </c>
      <c r="C520" s="3">
        <v>129411</v>
      </c>
      <c r="D520" s="3">
        <v>38.7</v>
      </c>
      <c r="F520" t="s">
        <v>212</v>
      </c>
      <c r="G520" s="3">
        <f>IF(MIN(D520:D522)/AVERAGE(D520:D522)&lt;0.9,AVERAGE(D520:D522),(3*AVERAGE(D520:D522)-MIN(D520:D522))/2)</f>
        <v>39.699999999999996</v>
      </c>
      <c r="H520" s="3">
        <f>IF(MIN(C520:C522)/AVERAGE(C520:C522)&lt;0.9,AVERAGE(C520:C522),(3*AVERAGE(C520:C522)-MIN(C520:C522))/2)</f>
        <v>130324.5</v>
      </c>
      <c r="I520">
        <f>G520*H520*52/4</f>
        <v>67260474.44999999</v>
      </c>
    </row>
    <row r="521" spans="1:4" ht="12.75">
      <c r="A521">
        <v>2001</v>
      </c>
      <c r="B521">
        <v>5</v>
      </c>
      <c r="C521" s="3">
        <v>131238</v>
      </c>
      <c r="D521" s="3">
        <v>39.7</v>
      </c>
    </row>
    <row r="522" spans="1:4" ht="12.75">
      <c r="A522">
        <v>2001</v>
      </c>
      <c r="B522">
        <v>6</v>
      </c>
      <c r="C522" s="3">
        <v>128325</v>
      </c>
      <c r="D522" s="3">
        <v>39.7</v>
      </c>
    </row>
    <row r="523" spans="1:9" ht="12.75">
      <c r="A523">
        <v>2001</v>
      </c>
      <c r="B523">
        <v>7</v>
      </c>
      <c r="C523" s="3">
        <v>126085</v>
      </c>
      <c r="D523" s="3">
        <v>39.6</v>
      </c>
      <c r="F523" t="s">
        <v>213</v>
      </c>
      <c r="G523" s="3">
        <f>IF(MIN(D523:D525)/AVERAGE(D523:D525)&lt;0.9,AVERAGE(D523:D525),(3*AVERAGE(D523:D525)-MIN(D523:D525))/2)</f>
        <v>39.599999999999994</v>
      </c>
      <c r="H523" s="3">
        <f>IF(MIN(C523:C525)/AVERAGE(C523:C525)&lt;0.9,AVERAGE(C523:C525),(3*AVERAGE(C523:C525)-MIN(C523:C525))/2)</f>
        <v>128201.5</v>
      </c>
      <c r="I523">
        <f>G523*H523*52/4</f>
        <v>65998132.199999996</v>
      </c>
    </row>
    <row r="524" spans="1:4" ht="12.75">
      <c r="A524">
        <v>2001</v>
      </c>
      <c r="B524">
        <v>8</v>
      </c>
      <c r="C524" s="3">
        <v>126109</v>
      </c>
      <c r="D524" s="3">
        <v>39.6</v>
      </c>
    </row>
    <row r="525" spans="1:4" ht="12.75">
      <c r="A525">
        <v>2001</v>
      </c>
      <c r="B525">
        <v>9</v>
      </c>
      <c r="C525" s="3">
        <v>130294</v>
      </c>
      <c r="D525" s="3">
        <v>39</v>
      </c>
    </row>
    <row r="526" spans="1:9" ht="12.75">
      <c r="A526">
        <v>2001</v>
      </c>
      <c r="B526">
        <v>10</v>
      </c>
      <c r="C526" s="3">
        <v>130504</v>
      </c>
      <c r="D526" s="3">
        <v>39</v>
      </c>
      <c r="F526" t="s">
        <v>214</v>
      </c>
      <c r="G526" s="3">
        <f>IF(MIN(D526:D528)/AVERAGE(D526:D528)&lt;0.9,AVERAGE(D526:D528),(3*AVERAGE(D526:D528)-MIN(D526:D528))/2)</f>
        <v>39.1</v>
      </c>
      <c r="H526" s="3">
        <f>IF(MIN(C526:C528)/AVERAGE(C526:C528)&lt;0.9,AVERAGE(C526:C528),(3*AVERAGE(C526:C528)-MIN(C526:C528))/2)</f>
        <v>130600</v>
      </c>
      <c r="I526">
        <f>G526*H526*52/4</f>
        <v>66383980</v>
      </c>
    </row>
    <row r="527" spans="1:4" ht="12.75">
      <c r="A527">
        <v>2001</v>
      </c>
      <c r="B527">
        <v>11</v>
      </c>
      <c r="C527" s="3">
        <v>130245</v>
      </c>
      <c r="D527" s="3">
        <v>38.8</v>
      </c>
    </row>
    <row r="528" spans="1:4" ht="12.75">
      <c r="A528">
        <v>2001</v>
      </c>
      <c r="B528">
        <v>12</v>
      </c>
      <c r="C528" s="3">
        <v>130696</v>
      </c>
      <c r="D528" s="3">
        <v>39.2</v>
      </c>
    </row>
    <row r="529" spans="1:9" ht="12.75">
      <c r="A529">
        <v>2002</v>
      </c>
      <c r="B529">
        <v>1</v>
      </c>
      <c r="C529" s="3">
        <v>130696</v>
      </c>
      <c r="D529" s="3">
        <v>39.2</v>
      </c>
      <c r="F529" t="s">
        <v>215</v>
      </c>
      <c r="G529" s="3">
        <f>IF(MIN(D529:D531)/AVERAGE(D529:D531)&lt;0.9,AVERAGE(D529:D531),(3*AVERAGE(D529:D531)-MIN(D529:D531))/2)</f>
        <v>39.15000000000001</v>
      </c>
      <c r="H529" s="3">
        <f>IF(MIN(C529:C531)/AVERAGE(C529:C531)&lt;0.9,AVERAGE(C529:C531),(3*AVERAGE(C529:C531)-MIN(C529:C531))/2)</f>
        <v>130027.5</v>
      </c>
      <c r="I529">
        <f>G529*H529*52/4</f>
        <v>66177496.12500002</v>
      </c>
    </row>
    <row r="530" spans="1:4" ht="12.75">
      <c r="A530">
        <v>2002</v>
      </c>
      <c r="B530">
        <v>2</v>
      </c>
      <c r="C530" s="3">
        <v>127975</v>
      </c>
      <c r="D530" s="3">
        <v>39.1</v>
      </c>
    </row>
    <row r="531" spans="1:4" ht="12.75">
      <c r="A531">
        <v>2002</v>
      </c>
      <c r="B531">
        <v>3</v>
      </c>
      <c r="C531" s="3">
        <v>129359</v>
      </c>
      <c r="D531" s="3">
        <v>38.8</v>
      </c>
    </row>
    <row r="532" spans="1:9" ht="12.75">
      <c r="A532">
        <v>2002</v>
      </c>
      <c r="B532">
        <v>4</v>
      </c>
      <c r="C532" s="3">
        <v>128547</v>
      </c>
      <c r="D532" s="3">
        <v>39.1</v>
      </c>
      <c r="F532" t="s">
        <v>216</v>
      </c>
      <c r="G532" s="3">
        <f>IF(MIN(D532:D534)/AVERAGE(D532:D534)&lt;0.9,AVERAGE(D532:D534),(3*AVERAGE(D532:D534)-MIN(D532:D534))/2)</f>
        <v>39.3</v>
      </c>
      <c r="H532" s="3">
        <f>IF(MIN(C532:C534)/AVERAGE(C532:C534)&lt;0.9,AVERAGE(C532:C534),(3*AVERAGE(C532:C534)-MIN(C532:C534))/2)</f>
        <v>130006</v>
      </c>
      <c r="I532">
        <f>G532*H532*52/4</f>
        <v>66420065.4</v>
      </c>
    </row>
    <row r="533" spans="1:4" ht="12.75">
      <c r="A533">
        <v>2002</v>
      </c>
      <c r="B533">
        <v>5</v>
      </c>
      <c r="C533" s="3">
        <v>129697</v>
      </c>
      <c r="D533" s="3">
        <v>39.3</v>
      </c>
    </row>
    <row r="534" spans="1:4" ht="12.75">
      <c r="A534">
        <v>2002</v>
      </c>
      <c r="B534">
        <v>6</v>
      </c>
      <c r="C534" s="3">
        <v>130315</v>
      </c>
      <c r="D534" s="3">
        <v>39.3</v>
      </c>
    </row>
    <row r="535" spans="1:9" ht="12.75">
      <c r="A535">
        <v>2002</v>
      </c>
      <c r="B535">
        <v>7</v>
      </c>
      <c r="C535" s="3">
        <v>127647</v>
      </c>
      <c r="D535" s="3">
        <v>39.4</v>
      </c>
      <c r="F535" t="s">
        <v>217</v>
      </c>
      <c r="G535" s="3">
        <f>IF(MIN(D535:D537)/AVERAGE(D535:D537)&lt;0.9,AVERAGE(D535:D537),(3*AVERAGE(D535:D537)-MIN(D535:D537))/2)</f>
        <v>39.4</v>
      </c>
      <c r="H535" s="3">
        <f>IF(MIN(C535:C537)/AVERAGE(C535:C537)&lt;0.9,AVERAGE(C535:C537),(3*AVERAGE(C535:C537)-MIN(C535:C537))/2)</f>
        <v>126928.5</v>
      </c>
      <c r="I535">
        <f>G535*H535*52/4</f>
        <v>65012777.699999996</v>
      </c>
    </row>
    <row r="536" spans="1:4" ht="12.75">
      <c r="A536">
        <v>2002</v>
      </c>
      <c r="B536">
        <v>8</v>
      </c>
      <c r="C536" s="3">
        <v>124817</v>
      </c>
      <c r="D536" s="3">
        <v>39.2</v>
      </c>
    </row>
    <row r="537" spans="1:4" ht="12.75">
      <c r="A537">
        <v>2002</v>
      </c>
      <c r="B537">
        <v>9</v>
      </c>
      <c r="C537" s="3">
        <v>126210</v>
      </c>
      <c r="D537" s="3">
        <v>39.4</v>
      </c>
    </row>
    <row r="538" spans="1:9" ht="12.75">
      <c r="A538">
        <v>2002</v>
      </c>
      <c r="B538">
        <v>10</v>
      </c>
      <c r="C538" s="3">
        <v>130720</v>
      </c>
      <c r="D538" s="3">
        <v>39.4</v>
      </c>
      <c r="F538" t="s">
        <v>218</v>
      </c>
      <c r="G538" s="3">
        <f>IF(MIN(D538:D540)/AVERAGE(D538:D540)&lt;0.9,AVERAGE(D538:D540),(3*AVERAGE(D538:D540)-MIN(D538:D540))/2)</f>
        <v>39.35</v>
      </c>
      <c r="H538" s="3">
        <f>IF(MIN(C538:C540)/AVERAGE(C538:C540)&lt;0.9,AVERAGE(C538:C540),(3*AVERAGE(C538:C540)-MIN(C538:C540))/2)</f>
        <v>130912</v>
      </c>
      <c r="I538">
        <f>G538*H538*52/4</f>
        <v>66968033.6</v>
      </c>
    </row>
    <row r="539" spans="1:4" ht="12.75">
      <c r="A539">
        <v>2002</v>
      </c>
      <c r="B539">
        <v>11</v>
      </c>
      <c r="C539" s="3">
        <v>130962</v>
      </c>
      <c r="D539" s="3">
        <v>39.3</v>
      </c>
    </row>
    <row r="540" spans="1:4" ht="12.75">
      <c r="A540">
        <v>2002</v>
      </c>
      <c r="B540">
        <v>12</v>
      </c>
      <c r="C540" s="3">
        <v>130862</v>
      </c>
      <c r="D540" s="3">
        <v>38.7</v>
      </c>
    </row>
    <row r="541" spans="1:9" ht="12.75">
      <c r="A541">
        <v>2003</v>
      </c>
      <c r="B541">
        <v>1</v>
      </c>
      <c r="C541" s="3">
        <v>130316</v>
      </c>
      <c r="D541" s="3">
        <v>38.7</v>
      </c>
      <c r="F541" t="s">
        <v>219</v>
      </c>
      <c r="G541" s="3">
        <f>IF(MIN(D541:D543)/AVERAGE(D541:D543)&lt;0.9,AVERAGE(D541:D543),(3*AVERAGE(D541:D543)-MIN(D541:D543))/2)</f>
        <v>38.75</v>
      </c>
      <c r="H541" s="3">
        <f>IF(MIN(C541:C543)/AVERAGE(C541:C543)&lt;0.9,AVERAGE(C541:C543),(3*AVERAGE(C541:C543)-MIN(C541:C543))/2)</f>
        <v>131985</v>
      </c>
      <c r="I541">
        <f>G541*H541*52/4</f>
        <v>66487443.75</v>
      </c>
    </row>
    <row r="542" spans="1:4" ht="12.75">
      <c r="A542">
        <v>2003</v>
      </c>
      <c r="B542">
        <v>2</v>
      </c>
      <c r="C542" s="3">
        <v>131635</v>
      </c>
      <c r="D542" s="3">
        <v>38.8</v>
      </c>
    </row>
    <row r="543" spans="1:4" ht="12.75">
      <c r="A543">
        <v>2003</v>
      </c>
      <c r="B543">
        <v>3</v>
      </c>
      <c r="C543" s="3">
        <v>132335</v>
      </c>
      <c r="D543" s="3">
        <v>38.7</v>
      </c>
    </row>
    <row r="544" spans="1:9" ht="12.75">
      <c r="A544" s="8">
        <v>2003</v>
      </c>
      <c r="B544" s="8">
        <v>4</v>
      </c>
      <c r="C544" s="8">
        <v>133179</v>
      </c>
      <c r="D544" s="8">
        <v>39</v>
      </c>
      <c r="E544" s="8"/>
      <c r="F544" s="8" t="s">
        <v>220</v>
      </c>
      <c r="G544" s="8">
        <f>IF(MIN(D544:D546)/AVERAGE(D544:D546)&lt;0.9,AVERAGE(D544:D546),(3*AVERAGE(D544:D546)-MIN(D544:D546))/2)</f>
        <v>39.2</v>
      </c>
      <c r="H544" s="8">
        <f>IF(MIN(C544:C546)/AVERAGE(C544:C546)&lt;0.9,AVERAGE(C544:C546),(3*AVERAGE(C544:C546)-MIN(C544:C546))/2)</f>
        <v>133282.5</v>
      </c>
      <c r="I544" s="8">
        <f>G544*H544*52/4</f>
        <v>67920762</v>
      </c>
    </row>
    <row r="545" spans="1:9" ht="12.75">
      <c r="A545" s="8">
        <v>2003</v>
      </c>
      <c r="B545" s="8">
        <v>5</v>
      </c>
      <c r="C545" s="8">
        <v>133386</v>
      </c>
      <c r="D545" s="8">
        <v>39.2</v>
      </c>
      <c r="E545" s="8"/>
      <c r="F545" s="8"/>
      <c r="G545" s="8"/>
      <c r="H545" s="8"/>
      <c r="I545" s="8"/>
    </row>
    <row r="546" spans="1:9" ht="12.75">
      <c r="A546" s="8">
        <v>2003</v>
      </c>
      <c r="B546" s="8">
        <v>6</v>
      </c>
      <c r="C546" s="8">
        <v>131132</v>
      </c>
      <c r="D546" s="8">
        <v>39.2</v>
      </c>
      <c r="E546" s="8"/>
      <c r="F546" s="8"/>
      <c r="G546" s="8"/>
      <c r="H546" s="8"/>
      <c r="I546" s="8"/>
    </row>
    <row r="547" spans="1:9" ht="12.75">
      <c r="A547" s="8">
        <v>2003</v>
      </c>
      <c r="B547" s="8">
        <v>7</v>
      </c>
      <c r="C547" s="8">
        <v>127368</v>
      </c>
      <c r="D547" s="8">
        <v>39.1</v>
      </c>
      <c r="E547" s="8"/>
      <c r="F547" s="8" t="s">
        <v>259</v>
      </c>
      <c r="G547" s="8">
        <f>IF(MIN(D547:D549)/AVERAGE(D547:D549)&lt;0.9,AVERAGE(D547:D549),(3*AVERAGE(D547:D549)-MIN(D547:D549))/2)</f>
        <v>39.150000000000006</v>
      </c>
      <c r="H547" s="8">
        <f>IF(MIN(C547:C549)/AVERAGE(C547:C549)&lt;0.9,AVERAGE(C547:C549),(3*AVERAGE(C547:C549)-MIN(C547:C549))/2)</f>
        <v>131507</v>
      </c>
      <c r="I547" s="8">
        <f>G547*H547*52/4</f>
        <v>66930487.650000006</v>
      </c>
    </row>
    <row r="548" spans="1:9" ht="12.75">
      <c r="A548" s="8">
        <v>2003</v>
      </c>
      <c r="B548" s="8">
        <v>8</v>
      </c>
      <c r="C548" s="8">
        <v>128821</v>
      </c>
      <c r="D548" s="8">
        <v>39.2</v>
      </c>
      <c r="E548" s="8"/>
      <c r="F548" s="8"/>
      <c r="G548" s="8"/>
      <c r="H548" s="8"/>
      <c r="I548" s="8"/>
    </row>
    <row r="549" spans="1:9" ht="12.75">
      <c r="A549" s="8">
        <v>2003</v>
      </c>
      <c r="B549" s="8">
        <v>9</v>
      </c>
      <c r="C549" s="8">
        <v>134193</v>
      </c>
      <c r="D549" s="8">
        <v>39</v>
      </c>
      <c r="E549" s="8"/>
      <c r="F549" s="8"/>
      <c r="G549" s="8"/>
      <c r="H549" s="8"/>
      <c r="I549" s="8"/>
    </row>
    <row r="550" spans="1:9" ht="12.75">
      <c r="A550" s="8">
        <v>2003</v>
      </c>
      <c r="B550" s="8">
        <v>10</v>
      </c>
      <c r="C550" s="8">
        <v>135074</v>
      </c>
      <c r="D550" s="8">
        <v>38.7</v>
      </c>
      <c r="E550" s="8"/>
      <c r="F550" s="8" t="s">
        <v>260</v>
      </c>
      <c r="G550" s="8">
        <f>IF(MIN(D550:D552)/AVERAGE(D550:D552)&lt;0.9,AVERAGE(D550:D552),(3*AVERAGE(D550:D552)-MIN(D550:D552))/2)</f>
        <v>38.85</v>
      </c>
      <c r="H550" s="8">
        <f>IF(MIN(C550:C552)/AVERAGE(C550:C552)&lt;0.9,AVERAGE(C550:C552),(3*AVERAGE(C550:C552)-MIN(C550:C552))/2)</f>
        <v>135074</v>
      </c>
      <c r="I550" s="8">
        <f>G550*H550*52/4</f>
        <v>68219123.7</v>
      </c>
    </row>
    <row r="551" spans="1:9" ht="12.75">
      <c r="A551" s="8">
        <v>2003</v>
      </c>
      <c r="B551" s="8">
        <v>11</v>
      </c>
      <c r="C551" s="8">
        <v>135074</v>
      </c>
      <c r="D551" s="8">
        <v>38.7</v>
      </c>
      <c r="E551" s="8"/>
      <c r="F551" s="8"/>
      <c r="G551" s="8"/>
      <c r="H551" s="8"/>
      <c r="I551" s="8"/>
    </row>
    <row r="552" spans="1:9" ht="12.75">
      <c r="A552" s="8">
        <v>2003</v>
      </c>
      <c r="B552" s="8">
        <v>12</v>
      </c>
      <c r="C552" s="8">
        <v>134515</v>
      </c>
      <c r="D552" s="8">
        <v>39</v>
      </c>
      <c r="E552" s="8"/>
      <c r="F552" s="8"/>
      <c r="G552" s="8"/>
      <c r="H552" s="8"/>
      <c r="I552" s="8"/>
    </row>
    <row r="553" spans="1:9" ht="12.75">
      <c r="A553" s="8">
        <v>2004</v>
      </c>
      <c r="B553" s="8">
        <v>1</v>
      </c>
      <c r="C553" s="3">
        <v>132633</v>
      </c>
      <c r="D553" s="3">
        <v>38.9</v>
      </c>
      <c r="F553" s="8" t="s">
        <v>266</v>
      </c>
      <c r="G553" s="8">
        <f>IF(MIN(D553:D555)/AVERAGE(D553:D555)&lt;0.9,AVERAGE(D553:D555),(3*AVERAGE(D553:D555)-MIN(D553:D555))/2)</f>
        <v>39</v>
      </c>
      <c r="H553" s="8">
        <f>IF(MIN(C553:C555)/AVERAGE(C553:C555)&lt;0.9,AVERAGE(C553:C555),(3*AVERAGE(C553:C555)-MIN(C553:C555))/2)</f>
        <v>133204.5</v>
      </c>
      <c r="I553" s="8">
        <f>G553*H553*52/4</f>
        <v>67534681.5</v>
      </c>
    </row>
    <row r="554" spans="1:9" ht="12.75">
      <c r="A554" s="8">
        <v>2004</v>
      </c>
      <c r="B554" s="8">
        <v>2</v>
      </c>
      <c r="C554" s="3">
        <v>133259</v>
      </c>
      <c r="D554" s="3">
        <v>38.9</v>
      </c>
      <c r="F554" s="8"/>
      <c r="G554" s="8"/>
      <c r="H554" s="8"/>
      <c r="I554" s="8"/>
    </row>
    <row r="555" spans="1:9" ht="12.75">
      <c r="A555" s="8">
        <v>2004</v>
      </c>
      <c r="B555" s="8">
        <v>3</v>
      </c>
      <c r="C555" s="3">
        <v>133150</v>
      </c>
      <c r="D555" s="3">
        <v>39.1</v>
      </c>
      <c r="F555" s="8"/>
      <c r="G555" s="8"/>
      <c r="H555" s="8"/>
      <c r="I555" s="8"/>
    </row>
    <row r="556" spans="1:9" ht="12.75">
      <c r="A556" s="8">
        <v>2004</v>
      </c>
      <c r="B556" s="8">
        <v>4</v>
      </c>
      <c r="C556" s="3">
        <v>133091</v>
      </c>
      <c r="D556" s="3">
        <v>39</v>
      </c>
      <c r="F556" s="8" t="s">
        <v>267</v>
      </c>
      <c r="G556" s="8">
        <f>IF(MIN(D556:D558)/AVERAGE(D556:D558)&lt;0.9,AVERAGE(D556:D558),(3*AVERAGE(D556:D558)-MIN(D556:D558))/2)</f>
        <v>39.2</v>
      </c>
      <c r="H556" s="8">
        <f>IF(MIN(C556:C558)/AVERAGE(C556:C558)&lt;0.9,AVERAGE(C556:C558),(3*AVERAGE(C556:C558)-MIN(C556:C558))/2)</f>
        <v>133959</v>
      </c>
      <c r="I556" s="8">
        <f>G556*H556*52/4</f>
        <v>68265506.4</v>
      </c>
    </row>
    <row r="557" spans="1:9" ht="12.75">
      <c r="A557" s="8">
        <v>2004</v>
      </c>
      <c r="B557" s="8">
        <v>5</v>
      </c>
      <c r="C557" s="3">
        <v>134827</v>
      </c>
      <c r="D557" s="3">
        <v>39.3</v>
      </c>
      <c r="F557" s="8"/>
      <c r="G557" s="8"/>
      <c r="H557" s="8"/>
      <c r="I557" s="8"/>
    </row>
    <row r="558" spans="1:9" ht="12.75">
      <c r="A558" s="8">
        <v>2004</v>
      </c>
      <c r="B558" s="8">
        <v>6</v>
      </c>
      <c r="C558" s="3">
        <v>132526</v>
      </c>
      <c r="D558" s="3">
        <v>39.1</v>
      </c>
      <c r="F558" s="8"/>
      <c r="G558" s="8"/>
      <c r="H558" s="8"/>
      <c r="I558" s="8"/>
    </row>
    <row r="559" spans="1:9" ht="12.75">
      <c r="A559" s="8">
        <v>2004</v>
      </c>
      <c r="B559" s="8">
        <v>7</v>
      </c>
      <c r="C559" s="3">
        <v>130139</v>
      </c>
      <c r="D559" s="3">
        <v>39.1</v>
      </c>
      <c r="F559" s="8" t="s">
        <v>268</v>
      </c>
      <c r="G559" s="8">
        <f>IF(MIN(D559:D561)/AVERAGE(D559:D561)&lt;0.9,AVERAGE(D559:D561),(3*AVERAGE(D559:D561)-MIN(D559:D561))/2)</f>
        <v>39.2</v>
      </c>
      <c r="H559" s="8">
        <f>IF(MIN(C559:C561)/AVERAGE(C559:C561)&lt;0.9,AVERAGE(C559:C561),(3*AVERAGE(C559:C561)-MIN(C559:C561))/2)</f>
        <v>133174.5</v>
      </c>
      <c r="I559" s="8">
        <f>G559*H559*52/4</f>
        <v>67865725.2</v>
      </c>
    </row>
    <row r="560" spans="1:9" ht="12.75">
      <c r="A560" s="8">
        <v>2004</v>
      </c>
      <c r="B560" s="8">
        <v>8</v>
      </c>
      <c r="C560" s="3">
        <v>131174</v>
      </c>
      <c r="D560" s="3">
        <v>39.2</v>
      </c>
      <c r="F560" s="8"/>
      <c r="G560" s="8"/>
      <c r="H560" s="8"/>
      <c r="I560" s="8"/>
    </row>
    <row r="561" spans="1:9" ht="12.75">
      <c r="A561" s="8">
        <v>2004</v>
      </c>
      <c r="B561" s="8">
        <v>9</v>
      </c>
      <c r="C561" s="3">
        <v>135175</v>
      </c>
      <c r="D561" s="3">
        <v>39.2</v>
      </c>
      <c r="F561" s="8"/>
      <c r="G561" s="8"/>
      <c r="H561" s="8"/>
      <c r="I561" s="8"/>
    </row>
    <row r="562" spans="1:9" ht="12.75">
      <c r="A562" s="8">
        <v>2004</v>
      </c>
      <c r="B562" s="8">
        <v>10</v>
      </c>
      <c r="C562" s="3">
        <v>136007</v>
      </c>
      <c r="D562" s="3">
        <v>39</v>
      </c>
      <c r="F562" s="8" t="s">
        <v>269</v>
      </c>
      <c r="G562" s="8">
        <f>IF(MIN(D562:D564)/AVERAGE(D562:D564)&lt;0.9,AVERAGE(D562:D564),(3*AVERAGE(D562:D564)-MIN(D562:D564))/2)</f>
        <v>39.150000000000006</v>
      </c>
      <c r="H562" s="8">
        <f>IF(MIN(C562:C564)/AVERAGE(C562:C564)&lt;0.9,AVERAGE(C562:C564),(3*AVERAGE(C562:C564)-MIN(C562:C564))/2)</f>
        <v>136429.25</v>
      </c>
      <c r="I562" s="8">
        <f>G562*H562*52/4</f>
        <v>69435666.78750001</v>
      </c>
    </row>
    <row r="563" spans="1:9" ht="12.75">
      <c r="A563" s="8">
        <v>2004</v>
      </c>
      <c r="B563" s="8">
        <v>11</v>
      </c>
      <c r="C563" s="3">
        <f>0.5*C562+0.5*C564</f>
        <v>136288.5</v>
      </c>
      <c r="D563" s="3">
        <f>0.5*D562+0.5*D564</f>
        <v>39.1</v>
      </c>
      <c r="F563" s="8"/>
      <c r="G563" s="8"/>
      <c r="H563" s="8"/>
      <c r="I563" s="8"/>
    </row>
    <row r="564" spans="1:9" ht="12.75">
      <c r="A564" s="8">
        <v>2004</v>
      </c>
      <c r="B564" s="8">
        <v>12</v>
      </c>
      <c r="C564" s="11">
        <v>136570</v>
      </c>
      <c r="D564" s="3">
        <v>39.2</v>
      </c>
      <c r="F564" s="8"/>
      <c r="G564" s="8"/>
      <c r="H564" s="8"/>
      <c r="I564" s="8"/>
    </row>
    <row r="565" ht="12.75"/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2"/>
  <sheetViews>
    <sheetView workbookViewId="0" topLeftCell="A1">
      <selection activeCell="AA9" sqref="AA9"/>
    </sheetView>
  </sheetViews>
  <sheetFormatPr defaultColWidth="9.140625" defaultRowHeight="12.75"/>
  <cols>
    <col min="23" max="23" width="13.8515625" style="0" customWidth="1"/>
    <col min="26" max="26" width="9.140625" style="7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spans="1:27" ht="12.75">
      <c r="A7" t="s">
        <v>6</v>
      </c>
      <c r="W7" t="s">
        <v>221</v>
      </c>
      <c r="X7" t="s">
        <v>256</v>
      </c>
      <c r="Z7" s="7" t="s">
        <v>258</v>
      </c>
      <c r="AA7" t="s">
        <v>257</v>
      </c>
    </row>
    <row r="8" spans="24:26" ht="12.75">
      <c r="X8">
        <f>$Y$191*Z8</f>
        <v>15137.99866820948</v>
      </c>
      <c r="Z8" s="7">
        <v>15806</v>
      </c>
    </row>
    <row r="9" spans="22:27" ht="12.75">
      <c r="V9" t="s">
        <v>43</v>
      </c>
      <c r="W9">
        <v>114714.33333333333</v>
      </c>
      <c r="X9">
        <f>3/4*X8+1/4*X12</f>
        <v>15243.828660164254</v>
      </c>
      <c r="AA9">
        <f>W9-X9</f>
        <v>99470.50467316908</v>
      </c>
    </row>
    <row r="10" spans="1:27" ht="12.75">
      <c r="A10" t="s">
        <v>7</v>
      </c>
      <c r="V10" t="s">
        <v>44</v>
      </c>
      <c r="W10">
        <v>115139</v>
      </c>
      <c r="X10">
        <f>1/2*X8+1/2*X12</f>
        <v>15349.658652119027</v>
      </c>
      <c r="AA10">
        <f aca="true" t="shared" si="0" ref="AA10:AA40">W10-X10</f>
        <v>99789.34134788097</v>
      </c>
    </row>
    <row r="11" spans="1:27" ht="12.75">
      <c r="A11" t="s">
        <v>8</v>
      </c>
      <c r="V11" t="s">
        <v>45</v>
      </c>
      <c r="W11">
        <v>115550.66666666667</v>
      </c>
      <c r="X11">
        <f>1/4*X8+3/4*X12</f>
        <v>15455.488644073801</v>
      </c>
      <c r="AA11">
        <f t="shared" si="0"/>
        <v>100095.17802259287</v>
      </c>
    </row>
    <row r="12" spans="1:27" ht="12.75">
      <c r="A12" t="s">
        <v>9</v>
      </c>
      <c r="V12" t="s">
        <v>46</v>
      </c>
      <c r="W12">
        <v>115918</v>
      </c>
      <c r="X12">
        <f>$Y$191*Z12</f>
        <v>15561.318636028574</v>
      </c>
      <c r="Z12" s="7">
        <v>16248</v>
      </c>
      <c r="AA12">
        <f t="shared" si="0"/>
        <v>100356.68136397142</v>
      </c>
    </row>
    <row r="13" spans="1:27" ht="12.75">
      <c r="A13" t="s">
        <v>10</v>
      </c>
      <c r="V13" t="s">
        <v>47</v>
      </c>
      <c r="W13">
        <v>116707.66666666667</v>
      </c>
      <c r="X13">
        <f>3/4*X12+1/4*X16</f>
        <v>15663.557112419272</v>
      </c>
      <c r="AA13">
        <f t="shared" si="0"/>
        <v>101044.1095542474</v>
      </c>
    </row>
    <row r="14" spans="1:27" ht="12.75">
      <c r="A14" t="s">
        <v>11</v>
      </c>
      <c r="V14" t="s">
        <v>48</v>
      </c>
      <c r="W14">
        <v>117036.66666666667</v>
      </c>
      <c r="X14">
        <f>1/2*X12+1/2*X16</f>
        <v>15765.795588809968</v>
      </c>
      <c r="AA14">
        <f t="shared" si="0"/>
        <v>101270.8710778567</v>
      </c>
    </row>
    <row r="15" spans="1:27" ht="12.75">
      <c r="A15" t="s">
        <v>12</v>
      </c>
      <c r="V15" t="s">
        <v>49</v>
      </c>
      <c r="W15">
        <v>117411</v>
      </c>
      <c r="X15">
        <f>1/4*X12+3/4*X16</f>
        <v>15868.034065200667</v>
      </c>
      <c r="AA15">
        <f t="shared" si="0"/>
        <v>101542.96593479933</v>
      </c>
    </row>
    <row r="16" spans="1:27" ht="12.75">
      <c r="A16" t="s">
        <v>13</v>
      </c>
      <c r="V16" t="s">
        <v>50</v>
      </c>
      <c r="W16">
        <v>117824.33333333333</v>
      </c>
      <c r="X16">
        <f>$Y$191*Z16</f>
        <v>15970.272541591363</v>
      </c>
      <c r="Z16" s="7">
        <v>16675</v>
      </c>
      <c r="AA16">
        <f t="shared" si="0"/>
        <v>101854.06079174197</v>
      </c>
    </row>
    <row r="17" spans="1:27" ht="12.75">
      <c r="A17" t="s">
        <v>14</v>
      </c>
      <c r="V17" t="s">
        <v>51</v>
      </c>
      <c r="W17">
        <v>118254.33333333333</v>
      </c>
      <c r="X17">
        <f>3/4*X16+1/4*X20</f>
        <v>16069.398371159863</v>
      </c>
      <c r="AA17">
        <f t="shared" si="0"/>
        <v>102184.93496217346</v>
      </c>
    </row>
    <row r="18" spans="1:27" ht="12.75">
      <c r="A18" t="s">
        <v>15</v>
      </c>
      <c r="V18" t="s">
        <v>52</v>
      </c>
      <c r="W18">
        <v>118636</v>
      </c>
      <c r="X18">
        <f>1/2*X16+1/2*X20</f>
        <v>16168.52420072836</v>
      </c>
      <c r="AA18">
        <f t="shared" si="0"/>
        <v>102467.47579927163</v>
      </c>
    </row>
    <row r="19" spans="1:27" ht="12.75">
      <c r="A19" t="s">
        <v>16</v>
      </c>
      <c r="V19" t="s">
        <v>53</v>
      </c>
      <c r="W19">
        <v>119000.66666666667</v>
      </c>
      <c r="X19">
        <f>1/4*X16+3/4*X20</f>
        <v>16267.650030296856</v>
      </c>
      <c r="AA19">
        <f t="shared" si="0"/>
        <v>102733.01663636981</v>
      </c>
    </row>
    <row r="20" spans="1:27" ht="12.75">
      <c r="A20" t="s">
        <v>17</v>
      </c>
      <c r="V20" t="s">
        <v>54</v>
      </c>
      <c r="W20">
        <v>119189.66666666667</v>
      </c>
      <c r="X20">
        <f>$Y$191*Z20</f>
        <v>16366.775859865356</v>
      </c>
      <c r="Z20" s="7">
        <v>17089</v>
      </c>
      <c r="AA20">
        <f t="shared" si="0"/>
        <v>102822.89080680131</v>
      </c>
    </row>
    <row r="21" spans="1:27" ht="12.75">
      <c r="A21" t="s">
        <v>18</v>
      </c>
      <c r="V21" t="s">
        <v>55</v>
      </c>
      <c r="W21">
        <v>119378.66666666667</v>
      </c>
      <c r="X21">
        <f>3/4*X20+1/4*X24</f>
        <v>16454.887708370687</v>
      </c>
      <c r="AA21">
        <f t="shared" si="0"/>
        <v>102923.77895829598</v>
      </c>
    </row>
    <row r="22" spans="1:27" ht="12.75">
      <c r="A22" t="s">
        <v>19</v>
      </c>
      <c r="V22" t="s">
        <v>56</v>
      </c>
      <c r="W22">
        <v>119819.33333333333</v>
      </c>
      <c r="X22">
        <f>1/2*X20+1/2*X24</f>
        <v>16542.99955687602</v>
      </c>
      <c r="AA22">
        <f t="shared" si="0"/>
        <v>103276.33377645731</v>
      </c>
    </row>
    <row r="23" spans="22:27" ht="12.75">
      <c r="V23" t="s">
        <v>57</v>
      </c>
      <c r="W23">
        <v>120368</v>
      </c>
      <c r="X23">
        <f>1/4*X20+3/4*X24</f>
        <v>16631.11140538135</v>
      </c>
      <c r="AA23">
        <f t="shared" si="0"/>
        <v>103736.88859461865</v>
      </c>
    </row>
    <row r="24" spans="1:27" ht="12.75">
      <c r="A24" t="s">
        <v>20</v>
      </c>
      <c r="V24" t="s">
        <v>58</v>
      </c>
      <c r="W24">
        <v>121045.66666666667</v>
      </c>
      <c r="X24">
        <f>$Y$191*Z24</f>
        <v>16719.22325388668</v>
      </c>
      <c r="Z24" s="7">
        <v>17457</v>
      </c>
      <c r="AA24">
        <f t="shared" si="0"/>
        <v>104326.44341277999</v>
      </c>
    </row>
    <row r="25" spans="22:27" ht="12.75">
      <c r="V25" t="s">
        <v>59</v>
      </c>
      <c r="W25">
        <v>121640</v>
      </c>
      <c r="X25">
        <f>3/4*X24+1/4*X28</f>
        <v>16796.081686957907</v>
      </c>
      <c r="AA25">
        <f t="shared" si="0"/>
        <v>104843.91831304209</v>
      </c>
    </row>
    <row r="26" spans="1:27" ht="12.75">
      <c r="A26" t="s">
        <v>21</v>
      </c>
      <c r="V26" t="s">
        <v>60</v>
      </c>
      <c r="W26">
        <v>122166.66666666667</v>
      </c>
      <c r="X26">
        <f>1/2*X24+1/2*X28</f>
        <v>16872.940120029136</v>
      </c>
      <c r="AA26">
        <f t="shared" si="0"/>
        <v>105293.72654663754</v>
      </c>
    </row>
    <row r="27" spans="1:27" ht="12.75">
      <c r="A27" t="s">
        <v>22</v>
      </c>
      <c r="V27" t="s">
        <v>61</v>
      </c>
      <c r="W27">
        <v>122669.66666666667</v>
      </c>
      <c r="X27">
        <f>1/4*X24+3/4*X28</f>
        <v>16949.798553100365</v>
      </c>
      <c r="AA27">
        <f t="shared" si="0"/>
        <v>105719.8681135663</v>
      </c>
    </row>
    <row r="28" spans="1:27" ht="12.75">
      <c r="A28" t="s">
        <v>23</v>
      </c>
      <c r="V28" t="s">
        <v>62</v>
      </c>
      <c r="W28">
        <v>123188.66666666667</v>
      </c>
      <c r="X28">
        <f>$Y$191*Z28</f>
        <v>17026.65698617159</v>
      </c>
      <c r="Z28" s="7">
        <v>17778</v>
      </c>
      <c r="AA28">
        <f t="shared" si="0"/>
        <v>106162.00968049507</v>
      </c>
    </row>
    <row r="29" spans="1:27" ht="12.75">
      <c r="A29" t="s">
        <v>24</v>
      </c>
      <c r="V29" t="s">
        <v>63</v>
      </c>
      <c r="W29">
        <v>123708</v>
      </c>
      <c r="X29">
        <f>3/4*X28+1/4*X32</f>
        <v>17110.21958162909</v>
      </c>
      <c r="AA29">
        <f t="shared" si="0"/>
        <v>106597.78041837091</v>
      </c>
    </row>
    <row r="30" spans="1:27" ht="12.75">
      <c r="A30" t="s">
        <v>25</v>
      </c>
      <c r="V30" t="s">
        <v>64</v>
      </c>
      <c r="W30">
        <v>124203</v>
      </c>
      <c r="X30">
        <f>1/2*X28+1/2*X32</f>
        <v>17193.782177086592</v>
      </c>
      <c r="AA30">
        <f t="shared" si="0"/>
        <v>107009.2178229134</v>
      </c>
    </row>
    <row r="31" spans="22:27" ht="12.75">
      <c r="V31" t="s">
        <v>65</v>
      </c>
      <c r="W31">
        <v>124739.33333333333</v>
      </c>
      <c r="X31">
        <f>1/4*X28+3/4*X32</f>
        <v>17277.344772544093</v>
      </c>
      <c r="AA31">
        <f t="shared" si="0"/>
        <v>107461.98856078924</v>
      </c>
    </row>
    <row r="32" spans="22:27" ht="12.75">
      <c r="V32" t="s">
        <v>66</v>
      </c>
      <c r="W32">
        <v>125289</v>
      </c>
      <c r="X32">
        <f>$Y$191*Z32</f>
        <v>17360.907368001597</v>
      </c>
      <c r="Z32" s="7">
        <v>18127</v>
      </c>
      <c r="AA32">
        <f t="shared" si="0"/>
        <v>107928.0926319984</v>
      </c>
    </row>
    <row r="33" spans="1:27" ht="12.75">
      <c r="A33" t="s">
        <v>26</v>
      </c>
      <c r="B33" t="s">
        <v>27</v>
      </c>
      <c r="C33" t="s">
        <v>28</v>
      </c>
      <c r="D33" t="s">
        <v>29</v>
      </c>
      <c r="E33" t="s">
        <v>30</v>
      </c>
      <c r="F33" t="s">
        <v>31</v>
      </c>
      <c r="G33" t="s">
        <v>32</v>
      </c>
      <c r="H33" t="s">
        <v>33</v>
      </c>
      <c r="I33" t="s">
        <v>34</v>
      </c>
      <c r="J33" t="s">
        <v>35</v>
      </c>
      <c r="K33" t="s">
        <v>36</v>
      </c>
      <c r="L33" t="s">
        <v>37</v>
      </c>
      <c r="M33" t="s">
        <v>38</v>
      </c>
      <c r="N33" t="s">
        <v>39</v>
      </c>
      <c r="P33" t="s">
        <v>40</v>
      </c>
      <c r="Q33" t="s">
        <v>41</v>
      </c>
      <c r="R33" t="s">
        <v>277</v>
      </c>
      <c r="S33" t="s">
        <v>42</v>
      </c>
      <c r="V33" t="s">
        <v>67</v>
      </c>
      <c r="W33">
        <v>125814</v>
      </c>
      <c r="X33">
        <f>3/4*X32+1/4*X36</f>
        <v>17438.484104185638</v>
      </c>
      <c r="AA33">
        <f t="shared" si="0"/>
        <v>108375.51589581436</v>
      </c>
    </row>
    <row r="34" spans="1:27" ht="12.75">
      <c r="A34">
        <v>1948</v>
      </c>
      <c r="B34">
        <v>102603</v>
      </c>
      <c r="C34">
        <v>102698</v>
      </c>
      <c r="D34">
        <v>102771</v>
      </c>
      <c r="E34">
        <v>102831</v>
      </c>
      <c r="F34">
        <v>102923</v>
      </c>
      <c r="G34">
        <v>102992</v>
      </c>
      <c r="H34">
        <v>103216</v>
      </c>
      <c r="I34">
        <v>103240</v>
      </c>
      <c r="J34">
        <v>103291</v>
      </c>
      <c r="K34">
        <v>103361</v>
      </c>
      <c r="L34">
        <v>103424</v>
      </c>
      <c r="M34">
        <v>103468</v>
      </c>
      <c r="N34">
        <v>103068</v>
      </c>
      <c r="P34">
        <v>102690.66666666667</v>
      </c>
      <c r="Q34">
        <v>102915.33333333333</v>
      </c>
      <c r="R34">
        <v>103249</v>
      </c>
      <c r="S34">
        <v>103417.66666666667</v>
      </c>
      <c r="V34" t="s">
        <v>68</v>
      </c>
      <c r="W34">
        <v>126324.66666666667</v>
      </c>
      <c r="X34">
        <f>1/2*X32+1/2*X36</f>
        <v>17516.060840369682</v>
      </c>
      <c r="AA34">
        <f t="shared" si="0"/>
        <v>108808.60582629699</v>
      </c>
    </row>
    <row r="35" spans="1:27" ht="12.75">
      <c r="A35">
        <v>1949</v>
      </c>
      <c r="B35">
        <v>103529</v>
      </c>
      <c r="C35">
        <v>103559</v>
      </c>
      <c r="D35">
        <v>103665</v>
      </c>
      <c r="E35">
        <v>103739</v>
      </c>
      <c r="F35">
        <v>103845</v>
      </c>
      <c r="G35">
        <v>103930</v>
      </c>
      <c r="H35">
        <v>104042</v>
      </c>
      <c r="I35">
        <v>104121</v>
      </c>
      <c r="J35">
        <v>104219</v>
      </c>
      <c r="K35">
        <v>104338</v>
      </c>
      <c r="L35">
        <v>104421</v>
      </c>
      <c r="M35">
        <v>104524</v>
      </c>
      <c r="N35">
        <v>103994</v>
      </c>
      <c r="P35">
        <v>103584.33333333333</v>
      </c>
      <c r="Q35">
        <v>103838</v>
      </c>
      <c r="R35">
        <v>104127.33333333333</v>
      </c>
      <c r="S35">
        <v>104427.66666666667</v>
      </c>
      <c r="V35" t="s">
        <v>69</v>
      </c>
      <c r="W35">
        <v>126745</v>
      </c>
      <c r="X35">
        <f>1/4*X32+3/4*X36</f>
        <v>17593.637576553727</v>
      </c>
      <c r="AA35">
        <f t="shared" si="0"/>
        <v>109151.36242344628</v>
      </c>
    </row>
    <row r="36" spans="1:27" ht="12.75">
      <c r="A36">
        <v>1950</v>
      </c>
      <c r="B36">
        <v>104619</v>
      </c>
      <c r="C36">
        <v>104737</v>
      </c>
      <c r="D36">
        <v>104844</v>
      </c>
      <c r="E36">
        <v>104943</v>
      </c>
      <c r="F36">
        <v>105014</v>
      </c>
      <c r="G36">
        <v>105104</v>
      </c>
      <c r="H36">
        <v>105194</v>
      </c>
      <c r="I36">
        <v>105282</v>
      </c>
      <c r="J36">
        <v>105269</v>
      </c>
      <c r="K36">
        <v>105096</v>
      </c>
      <c r="L36">
        <v>104979</v>
      </c>
      <c r="M36">
        <v>104872</v>
      </c>
      <c r="N36">
        <v>104995</v>
      </c>
      <c r="P36">
        <v>104733.33333333333</v>
      </c>
      <c r="Q36">
        <v>105020.33333333333</v>
      </c>
      <c r="R36">
        <v>105248.33333333333</v>
      </c>
      <c r="S36">
        <v>104982.33333333333</v>
      </c>
      <c r="V36" t="s">
        <v>70</v>
      </c>
      <c r="W36">
        <v>127169.33333333333</v>
      </c>
      <c r="X36">
        <f>$Y$191*Z36</f>
        <v>17671.214312737768</v>
      </c>
      <c r="Z36" s="7">
        <v>18451</v>
      </c>
      <c r="AA36">
        <f t="shared" si="0"/>
        <v>109498.11902059556</v>
      </c>
    </row>
    <row r="37" spans="1:27" ht="12.75">
      <c r="A37">
        <v>1951</v>
      </c>
      <c r="B37">
        <v>104844</v>
      </c>
      <c r="C37">
        <v>104604</v>
      </c>
      <c r="D37">
        <v>104629</v>
      </c>
      <c r="E37">
        <v>104541</v>
      </c>
      <c r="F37">
        <v>104491</v>
      </c>
      <c r="G37">
        <v>104488</v>
      </c>
      <c r="H37">
        <v>104504</v>
      </c>
      <c r="I37">
        <v>104536</v>
      </c>
      <c r="J37">
        <v>104588</v>
      </c>
      <c r="K37">
        <v>104690</v>
      </c>
      <c r="L37">
        <v>104740</v>
      </c>
      <c r="M37">
        <v>104810</v>
      </c>
      <c r="N37">
        <v>104621</v>
      </c>
      <c r="P37">
        <v>104692.33333333333</v>
      </c>
      <c r="Q37">
        <v>104506.66666666667</v>
      </c>
      <c r="R37">
        <v>104542.66666666667</v>
      </c>
      <c r="S37">
        <v>104746.66666666667</v>
      </c>
      <c r="V37" t="s">
        <v>71</v>
      </c>
      <c r="W37">
        <v>127511.33333333333</v>
      </c>
      <c r="X37">
        <f>3/4*X36+1/4*X40</f>
        <v>17744.002361503044</v>
      </c>
      <c r="AA37">
        <f t="shared" si="0"/>
        <v>109767.33097183029</v>
      </c>
    </row>
    <row r="38" spans="1:27" ht="12.75">
      <c r="A38">
        <v>1952</v>
      </c>
      <c r="B38">
        <v>104862</v>
      </c>
      <c r="C38">
        <v>104868</v>
      </c>
      <c r="D38">
        <v>104860</v>
      </c>
      <c r="E38">
        <v>104906</v>
      </c>
      <c r="F38">
        <v>104996</v>
      </c>
      <c r="G38">
        <v>105118</v>
      </c>
      <c r="H38">
        <v>105246</v>
      </c>
      <c r="I38">
        <v>105346</v>
      </c>
      <c r="J38">
        <v>105436</v>
      </c>
      <c r="K38">
        <v>105591</v>
      </c>
      <c r="L38">
        <v>105706</v>
      </c>
      <c r="M38">
        <v>105812</v>
      </c>
      <c r="N38">
        <v>105231</v>
      </c>
      <c r="P38">
        <v>104863.33333333333</v>
      </c>
      <c r="Q38">
        <v>105006.66666666667</v>
      </c>
      <c r="R38">
        <v>105342.66666666667</v>
      </c>
      <c r="S38">
        <v>105703</v>
      </c>
      <c r="V38" t="s">
        <v>72</v>
      </c>
      <c r="W38">
        <v>127868.66666666667</v>
      </c>
      <c r="X38">
        <f>1/2*X36+1/2*X40</f>
        <v>17816.790410268317</v>
      </c>
      <c r="AA38">
        <f t="shared" si="0"/>
        <v>110051.87625639836</v>
      </c>
    </row>
    <row r="39" spans="1:27" ht="12.75">
      <c r="A39">
        <v>1953</v>
      </c>
      <c r="B39">
        <v>106594</v>
      </c>
      <c r="C39">
        <v>106678</v>
      </c>
      <c r="D39">
        <v>106744</v>
      </c>
      <c r="E39">
        <v>106826</v>
      </c>
      <c r="F39">
        <v>106910</v>
      </c>
      <c r="G39">
        <v>106978</v>
      </c>
      <c r="H39">
        <v>107034</v>
      </c>
      <c r="I39">
        <v>107132</v>
      </c>
      <c r="J39">
        <v>107253</v>
      </c>
      <c r="K39">
        <v>107383</v>
      </c>
      <c r="L39">
        <v>107504</v>
      </c>
      <c r="M39">
        <v>107623</v>
      </c>
      <c r="N39">
        <v>107056</v>
      </c>
      <c r="P39">
        <v>106672</v>
      </c>
      <c r="Q39">
        <v>106904.66666666667</v>
      </c>
      <c r="R39">
        <v>107139.66666666667</v>
      </c>
      <c r="S39">
        <v>107503.33333333333</v>
      </c>
      <c r="V39" t="s">
        <v>73</v>
      </c>
      <c r="W39">
        <v>128233.66666666667</v>
      </c>
      <c r="X39">
        <f>1/4*X36+3/4*X40</f>
        <v>17889.57845903359</v>
      </c>
      <c r="AA39">
        <f t="shared" si="0"/>
        <v>110344.08820763309</v>
      </c>
    </row>
    <row r="40" spans="1:27" ht="12.75">
      <c r="A40">
        <v>1954</v>
      </c>
      <c r="B40">
        <v>107763</v>
      </c>
      <c r="C40">
        <v>107880</v>
      </c>
      <c r="D40">
        <v>107987</v>
      </c>
      <c r="E40">
        <v>108080</v>
      </c>
      <c r="F40">
        <v>108184</v>
      </c>
      <c r="G40">
        <v>108267</v>
      </c>
      <c r="H40">
        <v>108344</v>
      </c>
      <c r="I40">
        <v>108440</v>
      </c>
      <c r="J40">
        <v>108546</v>
      </c>
      <c r="K40">
        <v>108668</v>
      </c>
      <c r="L40">
        <v>108798</v>
      </c>
      <c r="M40">
        <v>108892</v>
      </c>
      <c r="N40">
        <v>108321</v>
      </c>
      <c r="P40">
        <v>107876.66666666667</v>
      </c>
      <c r="Q40">
        <v>108177</v>
      </c>
      <c r="R40">
        <v>108443.33333333333</v>
      </c>
      <c r="S40">
        <v>108786</v>
      </c>
      <c r="V40" t="s">
        <v>74</v>
      </c>
      <c r="W40">
        <v>128617</v>
      </c>
      <c r="X40">
        <f>$Y$191*Z40</f>
        <v>17962.366507798863</v>
      </c>
      <c r="Z40" s="7">
        <v>18755</v>
      </c>
      <c r="AA40">
        <f t="shared" si="0"/>
        <v>110654.63349220113</v>
      </c>
    </row>
    <row r="41" spans="1:27" ht="12.75">
      <c r="A41">
        <v>1955</v>
      </c>
      <c r="B41">
        <v>109059</v>
      </c>
      <c r="C41">
        <v>109078</v>
      </c>
      <c r="D41">
        <v>109254</v>
      </c>
      <c r="E41">
        <v>109377</v>
      </c>
      <c r="F41">
        <v>109544</v>
      </c>
      <c r="G41">
        <v>109680</v>
      </c>
      <c r="H41">
        <v>109792</v>
      </c>
      <c r="I41">
        <v>109882</v>
      </c>
      <c r="J41">
        <v>109977</v>
      </c>
      <c r="K41">
        <v>110085</v>
      </c>
      <c r="L41">
        <v>110177</v>
      </c>
      <c r="M41">
        <v>110296</v>
      </c>
      <c r="N41">
        <v>109683</v>
      </c>
      <c r="P41">
        <v>109130.33333333333</v>
      </c>
      <c r="Q41">
        <v>109533.66666666667</v>
      </c>
      <c r="R41">
        <v>109883.66666666667</v>
      </c>
      <c r="S41">
        <v>110186</v>
      </c>
      <c r="V41" t="s">
        <v>75</v>
      </c>
      <c r="W41">
        <v>129043.66666666667</v>
      </c>
      <c r="X41">
        <f>3/4*X40+1/4*X44</f>
        <v>18038.027769015396</v>
      </c>
      <c r="AA41">
        <f aca="true" t="shared" si="1" ref="AA41:AA72">W41-X41</f>
        <v>111005.63889765128</v>
      </c>
    </row>
    <row r="42" spans="1:27" ht="12.75">
      <c r="A42">
        <v>1956</v>
      </c>
      <c r="B42">
        <v>110390</v>
      </c>
      <c r="C42">
        <v>110478</v>
      </c>
      <c r="D42">
        <v>110582</v>
      </c>
      <c r="E42">
        <v>110650</v>
      </c>
      <c r="F42">
        <v>110810</v>
      </c>
      <c r="G42">
        <v>110903</v>
      </c>
      <c r="H42">
        <v>111019</v>
      </c>
      <c r="I42">
        <v>111099</v>
      </c>
      <c r="J42">
        <v>111222</v>
      </c>
      <c r="K42">
        <v>111335</v>
      </c>
      <c r="L42">
        <v>111432</v>
      </c>
      <c r="M42">
        <v>111526</v>
      </c>
      <c r="N42">
        <v>110954</v>
      </c>
      <c r="P42">
        <v>110483.33333333333</v>
      </c>
      <c r="Q42">
        <v>110787.66666666667</v>
      </c>
      <c r="R42">
        <v>111113.33333333333</v>
      </c>
      <c r="S42">
        <v>111431</v>
      </c>
      <c r="V42" t="s">
        <v>76</v>
      </c>
      <c r="W42">
        <v>129527</v>
      </c>
      <c r="X42">
        <f>1/2*X40+1/2*X44</f>
        <v>18113.68903023193</v>
      </c>
      <c r="AA42">
        <f t="shared" si="1"/>
        <v>111413.31096976806</v>
      </c>
    </row>
    <row r="43" spans="1:27" ht="12.75">
      <c r="A43">
        <v>1957</v>
      </c>
      <c r="B43">
        <v>111626</v>
      </c>
      <c r="C43">
        <v>111711</v>
      </c>
      <c r="D43">
        <v>111824</v>
      </c>
      <c r="E43">
        <v>111933</v>
      </c>
      <c r="F43">
        <v>112031</v>
      </c>
      <c r="G43">
        <v>112172</v>
      </c>
      <c r="H43">
        <v>112317</v>
      </c>
      <c r="I43">
        <v>112421</v>
      </c>
      <c r="J43">
        <v>112554</v>
      </c>
      <c r="K43">
        <v>112710</v>
      </c>
      <c r="L43">
        <v>112874</v>
      </c>
      <c r="M43">
        <v>113013</v>
      </c>
      <c r="N43">
        <v>112265</v>
      </c>
      <c r="P43">
        <v>111720.33333333333</v>
      </c>
      <c r="Q43">
        <v>112045.33333333333</v>
      </c>
      <c r="R43">
        <v>112430.66666666667</v>
      </c>
      <c r="S43">
        <v>112865.66666666667</v>
      </c>
      <c r="V43" t="s">
        <v>77</v>
      </c>
      <c r="W43">
        <v>130165.66666666667</v>
      </c>
      <c r="X43">
        <f>1/4*X40+3/4*X44</f>
        <v>18189.350291448463</v>
      </c>
      <c r="AA43">
        <f t="shared" si="1"/>
        <v>111976.31637521822</v>
      </c>
    </row>
    <row r="44" spans="1:27" ht="12.75">
      <c r="A44">
        <v>1958</v>
      </c>
      <c r="B44">
        <v>113138</v>
      </c>
      <c r="C44">
        <v>113234</v>
      </c>
      <c r="D44">
        <v>113337</v>
      </c>
      <c r="E44">
        <v>113415</v>
      </c>
      <c r="F44">
        <v>113534</v>
      </c>
      <c r="G44">
        <v>113647</v>
      </c>
      <c r="H44">
        <v>113727</v>
      </c>
      <c r="I44">
        <v>113835</v>
      </c>
      <c r="J44">
        <v>113977</v>
      </c>
      <c r="K44">
        <v>114138</v>
      </c>
      <c r="L44">
        <v>114283</v>
      </c>
      <c r="M44">
        <v>114429</v>
      </c>
      <c r="N44">
        <v>113727</v>
      </c>
      <c r="P44">
        <v>113236.33333333333</v>
      </c>
      <c r="Q44">
        <v>113532</v>
      </c>
      <c r="R44">
        <v>113846.33333333333</v>
      </c>
      <c r="S44">
        <v>114283.33333333333</v>
      </c>
      <c r="V44" t="s">
        <v>78</v>
      </c>
      <c r="W44">
        <v>130757.33333333333</v>
      </c>
      <c r="X44">
        <f>$Y$191*Z44</f>
        <v>18265.011552665</v>
      </c>
      <c r="Z44" s="7">
        <v>19071</v>
      </c>
      <c r="AA44">
        <f t="shared" si="1"/>
        <v>112492.32178066832</v>
      </c>
    </row>
    <row r="45" spans="1:27" ht="12.75">
      <c r="A45">
        <v>1959</v>
      </c>
      <c r="B45">
        <v>114582</v>
      </c>
      <c r="C45">
        <v>114712</v>
      </c>
      <c r="D45">
        <v>114849</v>
      </c>
      <c r="E45">
        <v>114986</v>
      </c>
      <c r="F45">
        <v>115144</v>
      </c>
      <c r="G45">
        <v>115287</v>
      </c>
      <c r="H45">
        <v>115429</v>
      </c>
      <c r="I45">
        <v>115555</v>
      </c>
      <c r="J45">
        <v>115668</v>
      </c>
      <c r="K45">
        <v>115798</v>
      </c>
      <c r="L45">
        <v>115916</v>
      </c>
      <c r="M45">
        <v>116040</v>
      </c>
      <c r="N45">
        <v>115329</v>
      </c>
      <c r="P45">
        <v>114714.33333333333</v>
      </c>
      <c r="Q45">
        <v>115139</v>
      </c>
      <c r="R45">
        <v>115550.66666666667</v>
      </c>
      <c r="S45">
        <v>115918</v>
      </c>
      <c r="V45" t="s">
        <v>79</v>
      </c>
      <c r="W45">
        <v>131267</v>
      </c>
      <c r="X45">
        <f>3/4*X44+1/4*X48</f>
        <v>18335.40525772089</v>
      </c>
      <c r="AA45">
        <f t="shared" si="1"/>
        <v>112931.5947422791</v>
      </c>
    </row>
    <row r="46" spans="1:27" ht="12.75">
      <c r="A46">
        <v>1960</v>
      </c>
      <c r="B46">
        <v>116594</v>
      </c>
      <c r="C46">
        <v>116702</v>
      </c>
      <c r="D46">
        <v>116827</v>
      </c>
      <c r="E46">
        <v>116910</v>
      </c>
      <c r="F46">
        <v>117033</v>
      </c>
      <c r="G46">
        <v>117167</v>
      </c>
      <c r="H46">
        <v>117281</v>
      </c>
      <c r="I46">
        <v>117431</v>
      </c>
      <c r="J46">
        <v>117521</v>
      </c>
      <c r="K46">
        <v>117643</v>
      </c>
      <c r="L46">
        <v>117829</v>
      </c>
      <c r="M46">
        <v>118001</v>
      </c>
      <c r="N46">
        <v>117245</v>
      </c>
      <c r="P46">
        <v>116707.66666666667</v>
      </c>
      <c r="Q46">
        <v>117036.66666666667</v>
      </c>
      <c r="R46">
        <v>117411</v>
      </c>
      <c r="S46">
        <v>117824.33333333333</v>
      </c>
      <c r="V46" t="s">
        <v>80</v>
      </c>
      <c r="W46">
        <v>131712.33333333334</v>
      </c>
      <c r="X46">
        <f>1/2*X44+1/2*X48</f>
        <v>18405.798962776782</v>
      </c>
      <c r="AA46">
        <f t="shared" si="1"/>
        <v>113306.53437055656</v>
      </c>
    </row>
    <row r="47" spans="1:27" ht="12.75">
      <c r="A47">
        <v>1961</v>
      </c>
      <c r="B47">
        <v>118155</v>
      </c>
      <c r="C47">
        <v>118250</v>
      </c>
      <c r="D47">
        <v>118358</v>
      </c>
      <c r="E47">
        <v>118503</v>
      </c>
      <c r="F47">
        <v>118638</v>
      </c>
      <c r="G47">
        <v>118767</v>
      </c>
      <c r="H47">
        <v>118889</v>
      </c>
      <c r="I47">
        <v>119006</v>
      </c>
      <c r="J47">
        <v>119107</v>
      </c>
      <c r="K47">
        <v>119202</v>
      </c>
      <c r="L47">
        <v>119153</v>
      </c>
      <c r="M47">
        <v>119214</v>
      </c>
      <c r="N47">
        <v>118771</v>
      </c>
      <c r="P47">
        <v>118254.33333333333</v>
      </c>
      <c r="Q47">
        <v>118636</v>
      </c>
      <c r="R47">
        <v>119000.66666666667</v>
      </c>
      <c r="S47">
        <v>119189.66666666667</v>
      </c>
      <c r="V47" t="s">
        <v>81</v>
      </c>
      <c r="W47">
        <v>132250</v>
      </c>
      <c r="X47">
        <f>1/4*X44+3/4*X48</f>
        <v>18476.19266783267</v>
      </c>
      <c r="AA47">
        <f t="shared" si="1"/>
        <v>113773.80733216733</v>
      </c>
    </row>
    <row r="48" spans="1:27" ht="12.75">
      <c r="A48">
        <v>1962</v>
      </c>
      <c r="B48">
        <v>119300</v>
      </c>
      <c r="C48">
        <v>119360</v>
      </c>
      <c r="D48">
        <v>119476</v>
      </c>
      <c r="E48">
        <v>119702</v>
      </c>
      <c r="F48">
        <v>119813</v>
      </c>
      <c r="G48">
        <v>119943</v>
      </c>
      <c r="H48">
        <v>120128</v>
      </c>
      <c r="I48">
        <v>120323</v>
      </c>
      <c r="J48">
        <v>120653</v>
      </c>
      <c r="K48">
        <v>120856</v>
      </c>
      <c r="L48">
        <v>121045</v>
      </c>
      <c r="M48">
        <v>121236</v>
      </c>
      <c r="N48">
        <v>120153</v>
      </c>
      <c r="P48">
        <v>119378.66666666667</v>
      </c>
      <c r="Q48">
        <v>119819.33333333333</v>
      </c>
      <c r="R48">
        <v>120368</v>
      </c>
      <c r="S48">
        <v>121045.66666666667</v>
      </c>
      <c r="V48" t="s">
        <v>82</v>
      </c>
      <c r="W48">
        <v>132880</v>
      </c>
      <c r="X48">
        <f>$Y$191*Z48</f>
        <v>18546.58637288856</v>
      </c>
      <c r="Z48" s="7">
        <v>19365</v>
      </c>
      <c r="AA48">
        <f t="shared" si="1"/>
        <v>114333.41362711144</v>
      </c>
    </row>
    <row r="49" spans="1:27" ht="12.75">
      <c r="A49">
        <v>1963</v>
      </c>
      <c r="B49">
        <v>121463</v>
      </c>
      <c r="C49">
        <v>121633</v>
      </c>
      <c r="D49">
        <v>121824</v>
      </c>
      <c r="E49">
        <v>121986</v>
      </c>
      <c r="F49">
        <v>122162</v>
      </c>
      <c r="G49">
        <v>122352</v>
      </c>
      <c r="H49">
        <v>122521</v>
      </c>
      <c r="I49">
        <v>122667</v>
      </c>
      <c r="J49">
        <v>122821</v>
      </c>
      <c r="K49">
        <v>123014</v>
      </c>
      <c r="L49">
        <v>123192</v>
      </c>
      <c r="M49">
        <v>123360</v>
      </c>
      <c r="N49">
        <v>122416</v>
      </c>
      <c r="P49">
        <v>121640</v>
      </c>
      <c r="Q49">
        <v>122166.66666666667</v>
      </c>
      <c r="R49">
        <v>122669.66666666667</v>
      </c>
      <c r="S49">
        <v>123188.66666666667</v>
      </c>
      <c r="V49" t="s">
        <v>83</v>
      </c>
      <c r="W49">
        <v>133476</v>
      </c>
      <c r="X49">
        <f>3/4*X48+1/4*X52</f>
        <v>18622.008199734155</v>
      </c>
      <c r="AA49">
        <f t="shared" si="1"/>
        <v>114853.99180026585</v>
      </c>
    </row>
    <row r="50" spans="1:27" ht="12.75">
      <c r="A50">
        <v>1964</v>
      </c>
      <c r="B50">
        <v>123560</v>
      </c>
      <c r="C50">
        <v>123707</v>
      </c>
      <c r="D50">
        <v>123857</v>
      </c>
      <c r="E50">
        <v>124019</v>
      </c>
      <c r="F50">
        <v>124204</v>
      </c>
      <c r="G50">
        <v>124386</v>
      </c>
      <c r="H50">
        <v>124567</v>
      </c>
      <c r="I50">
        <v>124731</v>
      </c>
      <c r="J50">
        <v>124920</v>
      </c>
      <c r="K50">
        <v>125108</v>
      </c>
      <c r="L50">
        <v>125291</v>
      </c>
      <c r="M50">
        <v>125468</v>
      </c>
      <c r="N50">
        <v>124485</v>
      </c>
      <c r="P50">
        <v>123708</v>
      </c>
      <c r="Q50">
        <v>124203</v>
      </c>
      <c r="R50">
        <v>124739.33333333333</v>
      </c>
      <c r="S50">
        <v>125289</v>
      </c>
      <c r="V50" t="s">
        <v>84</v>
      </c>
      <c r="W50">
        <v>134020.33333333334</v>
      </c>
      <c r="X50">
        <f>1/2*X48+1/2*X52</f>
        <v>18697.430026579754</v>
      </c>
      <c r="AA50">
        <f t="shared" si="1"/>
        <v>115322.9033067536</v>
      </c>
    </row>
    <row r="51" spans="1:27" ht="12.75">
      <c r="A51">
        <v>1965</v>
      </c>
      <c r="B51">
        <v>125647</v>
      </c>
      <c r="C51">
        <v>125810</v>
      </c>
      <c r="D51">
        <v>125985</v>
      </c>
      <c r="E51">
        <v>126155</v>
      </c>
      <c r="F51">
        <v>126320</v>
      </c>
      <c r="G51">
        <v>126499</v>
      </c>
      <c r="H51">
        <v>126573</v>
      </c>
      <c r="I51">
        <v>126756</v>
      </c>
      <c r="J51">
        <v>126906</v>
      </c>
      <c r="K51">
        <v>127043</v>
      </c>
      <c r="L51">
        <v>127171</v>
      </c>
      <c r="M51">
        <v>127294</v>
      </c>
      <c r="N51">
        <v>126513</v>
      </c>
      <c r="P51">
        <v>125814</v>
      </c>
      <c r="Q51">
        <v>126324.66666666667</v>
      </c>
      <c r="R51">
        <v>126745</v>
      </c>
      <c r="S51">
        <v>127169.33333333333</v>
      </c>
      <c r="V51" t="s">
        <v>85</v>
      </c>
      <c r="W51">
        <v>134595</v>
      </c>
      <c r="X51">
        <f>1/4*X48+3/4*X52</f>
        <v>18772.851853425353</v>
      </c>
      <c r="AA51">
        <f t="shared" si="1"/>
        <v>115822.14814657465</v>
      </c>
    </row>
    <row r="52" spans="1:27" ht="12.75">
      <c r="A52">
        <v>1966</v>
      </c>
      <c r="B52">
        <v>127394</v>
      </c>
      <c r="C52">
        <v>127514</v>
      </c>
      <c r="D52">
        <v>127626</v>
      </c>
      <c r="E52">
        <v>127744</v>
      </c>
      <c r="F52">
        <v>127879</v>
      </c>
      <c r="G52">
        <v>127983</v>
      </c>
      <c r="H52">
        <v>128102</v>
      </c>
      <c r="I52">
        <v>128240</v>
      </c>
      <c r="J52">
        <v>128359</v>
      </c>
      <c r="K52">
        <v>128494</v>
      </c>
      <c r="L52">
        <v>128627</v>
      </c>
      <c r="M52">
        <v>128730</v>
      </c>
      <c r="N52">
        <v>128058</v>
      </c>
      <c r="P52">
        <v>127511.33333333333</v>
      </c>
      <c r="Q52">
        <v>127868.66666666667</v>
      </c>
      <c r="R52">
        <v>128233.66666666667</v>
      </c>
      <c r="S52">
        <v>128617</v>
      </c>
      <c r="V52" t="s">
        <v>86</v>
      </c>
      <c r="W52">
        <v>135246.66666666666</v>
      </c>
      <c r="X52">
        <f>$Y$191*Z52</f>
        <v>18848.273680270948</v>
      </c>
      <c r="Z52" s="7">
        <v>19680</v>
      </c>
      <c r="AA52">
        <f t="shared" si="1"/>
        <v>116398.39298639572</v>
      </c>
    </row>
    <row r="53" spans="1:27" ht="12.75">
      <c r="A53">
        <v>1967</v>
      </c>
      <c r="B53">
        <v>128909</v>
      </c>
      <c r="C53">
        <v>129032</v>
      </c>
      <c r="D53">
        <v>129190</v>
      </c>
      <c r="E53">
        <v>129344</v>
      </c>
      <c r="F53">
        <v>129515</v>
      </c>
      <c r="G53">
        <v>129722</v>
      </c>
      <c r="H53">
        <v>129918</v>
      </c>
      <c r="I53">
        <v>130187</v>
      </c>
      <c r="J53">
        <v>130392</v>
      </c>
      <c r="K53">
        <v>130582</v>
      </c>
      <c r="L53">
        <v>130754</v>
      </c>
      <c r="M53">
        <v>130936</v>
      </c>
      <c r="N53">
        <v>129874</v>
      </c>
      <c r="P53">
        <v>129043.66666666667</v>
      </c>
      <c r="Q53">
        <v>129527</v>
      </c>
      <c r="R53">
        <v>130165.66666666667</v>
      </c>
      <c r="S53">
        <v>130757.33333333333</v>
      </c>
      <c r="V53" t="s">
        <v>87</v>
      </c>
      <c r="W53">
        <v>135949.66666666666</v>
      </c>
      <c r="X53">
        <f>3/4*X52+1/4*X56</f>
        <v>18950.512156661644</v>
      </c>
      <c r="AA53">
        <f t="shared" si="1"/>
        <v>116999.15451000501</v>
      </c>
    </row>
    <row r="54" spans="1:27" ht="12.75">
      <c r="A54">
        <v>1968</v>
      </c>
      <c r="B54">
        <v>131112</v>
      </c>
      <c r="C54">
        <v>131277</v>
      </c>
      <c r="D54">
        <v>131412</v>
      </c>
      <c r="E54">
        <v>131553</v>
      </c>
      <c r="F54">
        <v>131712</v>
      </c>
      <c r="G54">
        <v>131872</v>
      </c>
      <c r="H54">
        <v>132053</v>
      </c>
      <c r="I54">
        <v>132251</v>
      </c>
      <c r="J54">
        <v>132446</v>
      </c>
      <c r="K54">
        <v>132617</v>
      </c>
      <c r="L54">
        <v>132903</v>
      </c>
      <c r="M54">
        <v>133120</v>
      </c>
      <c r="N54">
        <v>132028</v>
      </c>
      <c r="P54">
        <v>131267</v>
      </c>
      <c r="Q54">
        <v>131712.33333333334</v>
      </c>
      <c r="R54">
        <v>132250</v>
      </c>
      <c r="S54">
        <v>132880</v>
      </c>
      <c r="V54" t="s">
        <v>88</v>
      </c>
      <c r="W54">
        <v>136676.66666666666</v>
      </c>
      <c r="X54">
        <f>1/2*X52+1/2*X56</f>
        <v>19052.75063305234</v>
      </c>
      <c r="AA54">
        <f t="shared" si="1"/>
        <v>117623.91603361431</v>
      </c>
    </row>
    <row r="55" spans="1:27" ht="12.75">
      <c r="A55">
        <v>1969</v>
      </c>
      <c r="B55">
        <v>133324</v>
      </c>
      <c r="C55">
        <v>133465</v>
      </c>
      <c r="D55">
        <v>133639</v>
      </c>
      <c r="E55">
        <v>133821</v>
      </c>
      <c r="F55">
        <v>134027</v>
      </c>
      <c r="G55">
        <v>134213</v>
      </c>
      <c r="H55">
        <v>134414</v>
      </c>
      <c r="I55">
        <v>134597</v>
      </c>
      <c r="J55">
        <v>134774</v>
      </c>
      <c r="K55">
        <v>135012</v>
      </c>
      <c r="L55">
        <v>135239</v>
      </c>
      <c r="M55">
        <v>135489</v>
      </c>
      <c r="N55">
        <v>134335</v>
      </c>
      <c r="P55">
        <v>133476</v>
      </c>
      <c r="Q55">
        <v>134020.33333333334</v>
      </c>
      <c r="R55">
        <v>134595</v>
      </c>
      <c r="S55">
        <v>135246.66666666666</v>
      </c>
      <c r="V55" t="s">
        <v>89</v>
      </c>
      <c r="W55">
        <v>137456</v>
      </c>
      <c r="X55">
        <f>1/4*X52+3/4*X56</f>
        <v>19154.989109443035</v>
      </c>
      <c r="AA55">
        <f t="shared" si="1"/>
        <v>118301.01089055697</v>
      </c>
    </row>
    <row r="56" spans="1:27" ht="12.75">
      <c r="A56">
        <v>1970</v>
      </c>
      <c r="B56">
        <v>135713</v>
      </c>
      <c r="C56">
        <v>135957</v>
      </c>
      <c r="D56">
        <v>136179</v>
      </c>
      <c r="E56">
        <v>136416</v>
      </c>
      <c r="F56">
        <v>136686</v>
      </c>
      <c r="G56">
        <v>136928</v>
      </c>
      <c r="H56">
        <v>137196</v>
      </c>
      <c r="I56">
        <v>137455</v>
      </c>
      <c r="J56">
        <v>137717</v>
      </c>
      <c r="K56">
        <v>137988</v>
      </c>
      <c r="L56">
        <v>138264</v>
      </c>
      <c r="M56">
        <v>138529</v>
      </c>
      <c r="N56">
        <v>137085</v>
      </c>
      <c r="P56">
        <v>135949.66666666666</v>
      </c>
      <c r="Q56">
        <v>136676.66666666666</v>
      </c>
      <c r="R56">
        <v>137456</v>
      </c>
      <c r="S56">
        <v>138260.33333333334</v>
      </c>
      <c r="V56" t="s">
        <v>90</v>
      </c>
      <c r="W56">
        <v>138260.33333333334</v>
      </c>
      <c r="X56">
        <f>$Y$191*Z56</f>
        <v>19257.227585833734</v>
      </c>
      <c r="Z56" s="7">
        <v>20107</v>
      </c>
      <c r="AA56">
        <f t="shared" si="1"/>
        <v>119003.1057474996</v>
      </c>
    </row>
    <row r="57" spans="1:27" ht="12.75">
      <c r="A57">
        <v>1971</v>
      </c>
      <c r="B57">
        <v>138795</v>
      </c>
      <c r="C57">
        <v>139021</v>
      </c>
      <c r="D57">
        <v>139285</v>
      </c>
      <c r="E57">
        <v>139566</v>
      </c>
      <c r="F57">
        <v>139826</v>
      </c>
      <c r="G57">
        <v>140090</v>
      </c>
      <c r="H57">
        <v>140343</v>
      </c>
      <c r="I57">
        <v>140596</v>
      </c>
      <c r="J57">
        <v>140869</v>
      </c>
      <c r="K57">
        <v>141146</v>
      </c>
      <c r="L57">
        <v>141393</v>
      </c>
      <c r="M57">
        <v>141666</v>
      </c>
      <c r="N57">
        <v>140216</v>
      </c>
      <c r="P57">
        <v>139033.66666666666</v>
      </c>
      <c r="Q57">
        <v>139827.33333333334</v>
      </c>
      <c r="R57">
        <v>140602.66666666666</v>
      </c>
      <c r="S57">
        <v>141401.66666666666</v>
      </c>
      <c r="V57" t="s">
        <v>91</v>
      </c>
      <c r="W57">
        <v>139033.66666666666</v>
      </c>
      <c r="X57">
        <f>3/4*X56+1/4*X60</f>
        <v>19365.930790239767</v>
      </c>
      <c r="AA57">
        <f t="shared" si="1"/>
        <v>119667.73587642689</v>
      </c>
    </row>
    <row r="58" spans="1:27" ht="12.75">
      <c r="A58">
        <v>1972</v>
      </c>
      <c r="B58">
        <v>142736</v>
      </c>
      <c r="C58">
        <v>143017</v>
      </c>
      <c r="D58">
        <v>143263</v>
      </c>
      <c r="E58">
        <v>143483</v>
      </c>
      <c r="F58">
        <v>143760</v>
      </c>
      <c r="G58">
        <v>144033</v>
      </c>
      <c r="H58">
        <v>144285</v>
      </c>
      <c r="I58">
        <v>144522</v>
      </c>
      <c r="J58">
        <v>144761</v>
      </c>
      <c r="K58">
        <v>144988</v>
      </c>
      <c r="L58">
        <v>145211</v>
      </c>
      <c r="M58">
        <v>145446</v>
      </c>
      <c r="N58">
        <v>144126</v>
      </c>
      <c r="P58">
        <v>143005.33333333334</v>
      </c>
      <c r="Q58">
        <v>143758.66666666666</v>
      </c>
      <c r="R58">
        <v>144522.66666666666</v>
      </c>
      <c r="S58">
        <v>145215</v>
      </c>
      <c r="V58" t="s">
        <v>92</v>
      </c>
      <c r="W58">
        <v>139827.33333333334</v>
      </c>
      <c r="X58">
        <f>1/2*X56+1/2*X60</f>
        <v>19474.633994645803</v>
      </c>
      <c r="AA58">
        <f t="shared" si="1"/>
        <v>120352.69933868754</v>
      </c>
    </row>
    <row r="59" spans="1:27" ht="12.75">
      <c r="A59">
        <v>1973</v>
      </c>
      <c r="B59">
        <v>145720</v>
      </c>
      <c r="C59">
        <v>145943</v>
      </c>
      <c r="D59">
        <v>146230</v>
      </c>
      <c r="E59">
        <v>146459</v>
      </c>
      <c r="F59">
        <v>146719</v>
      </c>
      <c r="G59">
        <v>146981</v>
      </c>
      <c r="H59">
        <v>147233</v>
      </c>
      <c r="I59">
        <v>147471</v>
      </c>
      <c r="J59">
        <v>147731</v>
      </c>
      <c r="K59">
        <v>147980</v>
      </c>
      <c r="L59">
        <v>148219</v>
      </c>
      <c r="M59">
        <v>148479</v>
      </c>
      <c r="N59">
        <v>147096</v>
      </c>
      <c r="P59">
        <v>145964.33333333334</v>
      </c>
      <c r="Q59">
        <v>146719.66666666666</v>
      </c>
      <c r="R59">
        <v>147478.33333333334</v>
      </c>
      <c r="S59">
        <v>148226</v>
      </c>
      <c r="V59" t="s">
        <v>93</v>
      </c>
      <c r="W59">
        <v>140602.66666666666</v>
      </c>
      <c r="X59">
        <f>1/4*X56+3/4*X60</f>
        <v>19583.33719905184</v>
      </c>
      <c r="AA59">
        <f t="shared" si="1"/>
        <v>121019.32946761482</v>
      </c>
    </row>
    <row r="60" spans="1:27" ht="12.75">
      <c r="A60">
        <v>1974</v>
      </c>
      <c r="B60">
        <v>148753</v>
      </c>
      <c r="C60">
        <v>148982</v>
      </c>
      <c r="D60">
        <v>149225</v>
      </c>
      <c r="E60">
        <v>149478</v>
      </c>
      <c r="F60">
        <v>149750</v>
      </c>
      <c r="G60">
        <v>150012</v>
      </c>
      <c r="H60">
        <v>150248</v>
      </c>
      <c r="I60">
        <v>150493</v>
      </c>
      <c r="J60">
        <v>150753</v>
      </c>
      <c r="K60">
        <v>151009</v>
      </c>
      <c r="L60">
        <v>151256</v>
      </c>
      <c r="M60">
        <v>151494</v>
      </c>
      <c r="N60">
        <v>150120</v>
      </c>
      <c r="P60">
        <v>148986.66666666666</v>
      </c>
      <c r="Q60">
        <v>149746.66666666666</v>
      </c>
      <c r="R60">
        <v>150498</v>
      </c>
      <c r="S60">
        <v>151253</v>
      </c>
      <c r="V60" t="s">
        <v>94</v>
      </c>
      <c r="W60">
        <v>141401.66666666666</v>
      </c>
      <c r="X60">
        <f>$Y$191*Z60</f>
        <v>19692.04040345787</v>
      </c>
      <c r="Z60" s="7">
        <v>20561</v>
      </c>
      <c r="AA60">
        <f t="shared" si="1"/>
        <v>121709.62626320879</v>
      </c>
    </row>
    <row r="61" spans="1:27" ht="12.75">
      <c r="A61">
        <v>1975</v>
      </c>
      <c r="B61">
        <v>151755</v>
      </c>
      <c r="C61">
        <v>151990</v>
      </c>
      <c r="D61">
        <v>152217</v>
      </c>
      <c r="E61">
        <v>152443</v>
      </c>
      <c r="F61">
        <v>152704</v>
      </c>
      <c r="G61">
        <v>152976</v>
      </c>
      <c r="H61">
        <v>153309</v>
      </c>
      <c r="I61">
        <v>153580</v>
      </c>
      <c r="J61">
        <v>153848</v>
      </c>
      <c r="K61">
        <v>154082</v>
      </c>
      <c r="L61">
        <v>154338</v>
      </c>
      <c r="M61">
        <v>154589</v>
      </c>
      <c r="N61">
        <v>153153</v>
      </c>
      <c r="P61">
        <v>151987.33333333334</v>
      </c>
      <c r="Q61">
        <v>152707.66666666666</v>
      </c>
      <c r="R61">
        <v>153579</v>
      </c>
      <c r="S61">
        <v>154336.33333333334</v>
      </c>
      <c r="V61" t="s">
        <v>95</v>
      </c>
      <c r="W61">
        <v>143005.33333333334</v>
      </c>
      <c r="X61">
        <f>3/4*X60+1/4*X64</f>
        <v>19801.9407797186</v>
      </c>
      <c r="AA61">
        <f t="shared" si="1"/>
        <v>123203.39255361474</v>
      </c>
    </row>
    <row r="62" spans="1:27" ht="12.75">
      <c r="A62">
        <v>1976</v>
      </c>
      <c r="B62">
        <v>154853</v>
      </c>
      <c r="C62">
        <v>155066</v>
      </c>
      <c r="D62">
        <v>155306</v>
      </c>
      <c r="E62">
        <v>155529</v>
      </c>
      <c r="F62">
        <v>155765</v>
      </c>
      <c r="G62">
        <v>156027</v>
      </c>
      <c r="H62">
        <v>156276</v>
      </c>
      <c r="I62">
        <v>156525</v>
      </c>
      <c r="J62">
        <v>156779</v>
      </c>
      <c r="K62">
        <v>156993</v>
      </c>
      <c r="L62">
        <v>157235</v>
      </c>
      <c r="M62">
        <v>157438</v>
      </c>
      <c r="N62">
        <v>156150</v>
      </c>
      <c r="P62">
        <v>155075</v>
      </c>
      <c r="Q62">
        <v>155773.66666666666</v>
      </c>
      <c r="R62">
        <v>156526.66666666666</v>
      </c>
      <c r="S62">
        <v>157222</v>
      </c>
      <c r="V62" t="s">
        <v>96</v>
      </c>
      <c r="W62">
        <v>143758.66666666666</v>
      </c>
      <c r="X62">
        <f>1/2*X60+1/2*X64</f>
        <v>19911.841155979324</v>
      </c>
      <c r="AA62">
        <f t="shared" si="1"/>
        <v>123846.82551068734</v>
      </c>
    </row>
    <row r="63" spans="1:27" ht="12.75">
      <c r="A63">
        <v>1977</v>
      </c>
      <c r="B63">
        <v>157688</v>
      </c>
      <c r="C63">
        <v>157913</v>
      </c>
      <c r="D63">
        <v>158131</v>
      </c>
      <c r="E63">
        <v>158371</v>
      </c>
      <c r="F63">
        <v>158657</v>
      </c>
      <c r="G63">
        <v>158929</v>
      </c>
      <c r="H63">
        <v>159185</v>
      </c>
      <c r="I63">
        <v>159430</v>
      </c>
      <c r="J63">
        <v>159674</v>
      </c>
      <c r="K63">
        <v>159915</v>
      </c>
      <c r="L63">
        <v>160129</v>
      </c>
      <c r="M63">
        <v>160377</v>
      </c>
      <c r="N63">
        <v>159033</v>
      </c>
      <c r="P63">
        <v>157910.66666666666</v>
      </c>
      <c r="Q63">
        <v>158652.33333333334</v>
      </c>
      <c r="R63">
        <v>159429.66666666666</v>
      </c>
      <c r="S63">
        <v>160140.33333333334</v>
      </c>
      <c r="V63" t="s">
        <v>97</v>
      </c>
      <c r="W63">
        <v>144522.66666666666</v>
      </c>
      <c r="X63">
        <f>1/4*X60+3/4*X64</f>
        <v>20021.74153224005</v>
      </c>
      <c r="AA63">
        <f t="shared" si="1"/>
        <v>124500.92513442661</v>
      </c>
    </row>
    <row r="64" spans="1:27" ht="12.75">
      <c r="A64">
        <v>1978</v>
      </c>
      <c r="B64">
        <v>160617</v>
      </c>
      <c r="C64">
        <v>160831</v>
      </c>
      <c r="D64">
        <v>161038</v>
      </c>
      <c r="E64">
        <v>161263</v>
      </c>
      <c r="F64">
        <v>161518</v>
      </c>
      <c r="G64">
        <v>161795</v>
      </c>
      <c r="H64">
        <v>162034</v>
      </c>
      <c r="I64">
        <v>162259</v>
      </c>
      <c r="J64">
        <v>162502</v>
      </c>
      <c r="K64">
        <v>162783</v>
      </c>
      <c r="L64">
        <v>163017</v>
      </c>
      <c r="M64">
        <v>163272</v>
      </c>
      <c r="N64">
        <v>161910</v>
      </c>
      <c r="P64">
        <v>160828.66666666666</v>
      </c>
      <c r="Q64">
        <v>161525.33333333334</v>
      </c>
      <c r="R64">
        <v>162265</v>
      </c>
      <c r="S64">
        <v>163024</v>
      </c>
      <c r="V64" t="s">
        <v>98</v>
      </c>
      <c r="W64">
        <v>145215</v>
      </c>
      <c r="X64">
        <f>$Y$191*Z64</f>
        <v>20131.641908500776</v>
      </c>
      <c r="Z64" s="7">
        <v>21020</v>
      </c>
      <c r="AA64">
        <f t="shared" si="1"/>
        <v>125083.35809149922</v>
      </c>
    </row>
    <row r="65" spans="1:27" ht="12.75">
      <c r="A65">
        <v>1979</v>
      </c>
      <c r="B65">
        <v>163516</v>
      </c>
      <c r="C65">
        <v>163726</v>
      </c>
      <c r="D65">
        <v>164027</v>
      </c>
      <c r="E65">
        <v>164162</v>
      </c>
      <c r="F65">
        <v>164459</v>
      </c>
      <c r="G65">
        <v>164721</v>
      </c>
      <c r="H65">
        <v>164970</v>
      </c>
      <c r="I65">
        <v>165198</v>
      </c>
      <c r="J65">
        <v>165431</v>
      </c>
      <c r="K65">
        <v>165813</v>
      </c>
      <c r="L65">
        <v>166051</v>
      </c>
      <c r="M65">
        <v>166300</v>
      </c>
      <c r="N65">
        <v>164863</v>
      </c>
      <c r="P65">
        <v>163756.33333333334</v>
      </c>
      <c r="Q65">
        <v>164447.33333333334</v>
      </c>
      <c r="R65">
        <v>165199.66666666666</v>
      </c>
      <c r="S65">
        <v>166054.66666666666</v>
      </c>
      <c r="V65" t="s">
        <v>99</v>
      </c>
      <c r="W65">
        <v>145964.33333333334</v>
      </c>
      <c r="X65">
        <f>3/4*X64+1/4*X68</f>
        <v>20252.556265824667</v>
      </c>
      <c r="AA65">
        <f t="shared" si="1"/>
        <v>125711.77706750868</v>
      </c>
    </row>
    <row r="66" spans="1:27" ht="12.75">
      <c r="A66">
        <v>1980</v>
      </c>
      <c r="B66">
        <v>166544</v>
      </c>
      <c r="C66">
        <v>166759</v>
      </c>
      <c r="D66">
        <v>166984</v>
      </c>
      <c r="E66">
        <v>167197</v>
      </c>
      <c r="F66">
        <v>167407</v>
      </c>
      <c r="G66">
        <v>167643</v>
      </c>
      <c r="H66">
        <v>167932</v>
      </c>
      <c r="I66">
        <v>168103</v>
      </c>
      <c r="J66">
        <v>168297</v>
      </c>
      <c r="K66">
        <v>168503</v>
      </c>
      <c r="L66">
        <v>168695</v>
      </c>
      <c r="M66">
        <v>168883</v>
      </c>
      <c r="N66">
        <v>167745</v>
      </c>
      <c r="P66">
        <v>166762.33333333334</v>
      </c>
      <c r="Q66">
        <v>167415.66666666666</v>
      </c>
      <c r="R66">
        <v>168110.66666666666</v>
      </c>
      <c r="S66">
        <v>168693.66666666666</v>
      </c>
      <c r="V66" t="s">
        <v>100</v>
      </c>
      <c r="W66">
        <v>146719.66666666666</v>
      </c>
      <c r="X66">
        <f>1/2*X64+1/2*X68</f>
        <v>20373.47062314856</v>
      </c>
      <c r="AA66">
        <f t="shared" si="1"/>
        <v>126346.1960435181</v>
      </c>
    </row>
    <row r="67" spans="1:27" ht="12.75">
      <c r="A67">
        <v>1981</v>
      </c>
      <c r="B67">
        <v>169104</v>
      </c>
      <c r="C67">
        <v>169280</v>
      </c>
      <c r="D67">
        <v>169453</v>
      </c>
      <c r="E67">
        <v>169641</v>
      </c>
      <c r="F67">
        <v>169829</v>
      </c>
      <c r="G67">
        <v>170042</v>
      </c>
      <c r="H67">
        <v>170246</v>
      </c>
      <c r="I67">
        <v>170399</v>
      </c>
      <c r="J67">
        <v>170593</v>
      </c>
      <c r="K67">
        <v>170809</v>
      </c>
      <c r="L67">
        <v>170996</v>
      </c>
      <c r="M67">
        <v>171166</v>
      </c>
      <c r="N67">
        <v>170130</v>
      </c>
      <c r="P67">
        <v>169279</v>
      </c>
      <c r="Q67">
        <v>169837.33333333334</v>
      </c>
      <c r="R67">
        <v>170412.66666666666</v>
      </c>
      <c r="S67">
        <v>170990.33333333334</v>
      </c>
      <c r="V67" t="s">
        <v>101</v>
      </c>
      <c r="W67">
        <v>147478.33333333334</v>
      </c>
      <c r="X67">
        <f>1/4*X64+3/4*X68</f>
        <v>20494.384980472456</v>
      </c>
      <c r="AA67">
        <f t="shared" si="1"/>
        <v>126983.94835286088</v>
      </c>
    </row>
    <row r="68" spans="1:27" ht="12.75">
      <c r="A68">
        <v>1982</v>
      </c>
      <c r="B68">
        <v>171335</v>
      </c>
      <c r="C68">
        <v>171489</v>
      </c>
      <c r="D68">
        <v>171667</v>
      </c>
      <c r="E68">
        <v>171844</v>
      </c>
      <c r="F68">
        <v>172026</v>
      </c>
      <c r="G68">
        <v>172190</v>
      </c>
      <c r="H68">
        <v>172364</v>
      </c>
      <c r="I68">
        <v>172511</v>
      </c>
      <c r="J68">
        <v>172690</v>
      </c>
      <c r="K68">
        <v>172881</v>
      </c>
      <c r="L68">
        <v>173058</v>
      </c>
      <c r="M68">
        <v>173199</v>
      </c>
      <c r="N68">
        <v>172271</v>
      </c>
      <c r="P68">
        <v>171497</v>
      </c>
      <c r="Q68">
        <v>172020</v>
      </c>
      <c r="R68">
        <v>172521.66666666666</v>
      </c>
      <c r="S68">
        <v>173046</v>
      </c>
      <c r="V68" t="s">
        <v>102</v>
      </c>
      <c r="W68">
        <v>148226</v>
      </c>
      <c r="X68">
        <f>$Y$191*Z68</f>
        <v>20615.299337796347</v>
      </c>
      <c r="Z68" s="7">
        <v>21525</v>
      </c>
      <c r="AA68">
        <f t="shared" si="1"/>
        <v>127610.70066220366</v>
      </c>
    </row>
    <row r="69" spans="1:27" ht="12.75">
      <c r="A69">
        <v>1983</v>
      </c>
      <c r="B69">
        <v>173354</v>
      </c>
      <c r="C69">
        <v>173505</v>
      </c>
      <c r="D69">
        <v>173656</v>
      </c>
      <c r="E69">
        <v>173794</v>
      </c>
      <c r="F69">
        <v>173953</v>
      </c>
      <c r="G69">
        <v>174125</v>
      </c>
      <c r="H69">
        <v>174306</v>
      </c>
      <c r="I69">
        <v>174440</v>
      </c>
      <c r="J69">
        <v>174602</v>
      </c>
      <c r="K69">
        <v>174779</v>
      </c>
      <c r="L69">
        <v>174951</v>
      </c>
      <c r="M69">
        <v>175121</v>
      </c>
      <c r="N69">
        <v>174215</v>
      </c>
      <c r="P69">
        <v>173505</v>
      </c>
      <c r="Q69">
        <v>173957.33333333334</v>
      </c>
      <c r="R69">
        <v>174449.33333333334</v>
      </c>
      <c r="S69">
        <v>174950.33333333334</v>
      </c>
      <c r="V69" t="s">
        <v>103</v>
      </c>
      <c r="W69">
        <v>148986.66666666666</v>
      </c>
      <c r="X69">
        <f>3/4*X68+1/4*X72</f>
        <v>20743.63616061933</v>
      </c>
      <c r="AA69">
        <f t="shared" si="1"/>
        <v>128243.03050604733</v>
      </c>
    </row>
    <row r="70" spans="1:27" ht="12.75">
      <c r="A70">
        <v>1984</v>
      </c>
      <c r="B70">
        <v>175533</v>
      </c>
      <c r="C70">
        <v>175679</v>
      </c>
      <c r="D70">
        <v>175824</v>
      </c>
      <c r="E70">
        <v>175969</v>
      </c>
      <c r="F70">
        <v>176123</v>
      </c>
      <c r="G70">
        <v>176284</v>
      </c>
      <c r="H70">
        <v>176440</v>
      </c>
      <c r="I70">
        <v>176583</v>
      </c>
      <c r="J70">
        <v>176763</v>
      </c>
      <c r="K70">
        <v>176956</v>
      </c>
      <c r="L70">
        <v>177135</v>
      </c>
      <c r="M70">
        <v>177306</v>
      </c>
      <c r="N70">
        <v>176383</v>
      </c>
      <c r="P70">
        <v>175678.66666666666</v>
      </c>
      <c r="Q70">
        <v>176125.33333333334</v>
      </c>
      <c r="R70">
        <v>176595.33333333334</v>
      </c>
      <c r="S70">
        <v>177132.33333333334</v>
      </c>
      <c r="V70" t="s">
        <v>104</v>
      </c>
      <c r="W70">
        <v>149746.66666666666</v>
      </c>
      <c r="X70">
        <f>1/2*X68+1/2*X72</f>
        <v>20871.972983442312</v>
      </c>
      <c r="AA70">
        <f t="shared" si="1"/>
        <v>128874.69368322435</v>
      </c>
    </row>
    <row r="71" spans="1:27" ht="12.75">
      <c r="A71">
        <v>1985</v>
      </c>
      <c r="B71">
        <v>177384</v>
      </c>
      <c r="C71">
        <v>177516</v>
      </c>
      <c r="D71">
        <v>177667</v>
      </c>
      <c r="E71">
        <v>177799</v>
      </c>
      <c r="F71">
        <v>177944</v>
      </c>
      <c r="G71">
        <v>178096</v>
      </c>
      <c r="H71">
        <v>178263</v>
      </c>
      <c r="I71">
        <v>178405</v>
      </c>
      <c r="J71">
        <v>178572</v>
      </c>
      <c r="K71">
        <v>178770</v>
      </c>
      <c r="L71">
        <v>178940</v>
      </c>
      <c r="M71">
        <v>179112</v>
      </c>
      <c r="N71">
        <v>178206</v>
      </c>
      <c r="P71">
        <v>177522.33333333334</v>
      </c>
      <c r="Q71">
        <v>177946.33333333334</v>
      </c>
      <c r="R71">
        <v>178413.33333333334</v>
      </c>
      <c r="S71">
        <v>178940.66666666666</v>
      </c>
      <c r="V71" t="s">
        <v>105</v>
      </c>
      <c r="W71">
        <v>150498</v>
      </c>
      <c r="X71">
        <f>1/4*X68+3/4*X72</f>
        <v>21000.309806265297</v>
      </c>
      <c r="AA71">
        <f t="shared" si="1"/>
        <v>129497.6901937347</v>
      </c>
    </row>
    <row r="72" spans="1:27" ht="12.75">
      <c r="A72">
        <v>1986</v>
      </c>
      <c r="B72">
        <v>179670</v>
      </c>
      <c r="C72">
        <v>179821</v>
      </c>
      <c r="D72">
        <v>179985</v>
      </c>
      <c r="E72">
        <v>180148</v>
      </c>
      <c r="F72">
        <v>180311</v>
      </c>
      <c r="G72">
        <v>180503</v>
      </c>
      <c r="H72">
        <v>180682</v>
      </c>
      <c r="I72">
        <v>180828</v>
      </c>
      <c r="J72">
        <v>180997</v>
      </c>
      <c r="K72">
        <v>181186</v>
      </c>
      <c r="L72">
        <v>181363</v>
      </c>
      <c r="M72">
        <v>181547</v>
      </c>
      <c r="N72">
        <v>180587</v>
      </c>
      <c r="P72">
        <v>179825.33333333334</v>
      </c>
      <c r="Q72">
        <v>180320.66666666666</v>
      </c>
      <c r="R72">
        <v>180835.66666666666</v>
      </c>
      <c r="S72">
        <v>181365.33333333334</v>
      </c>
      <c r="V72" t="s">
        <v>106</v>
      </c>
      <c r="W72">
        <v>151253</v>
      </c>
      <c r="X72">
        <f>$Y$191*Z72</f>
        <v>21128.64662908828</v>
      </c>
      <c r="Z72" s="7">
        <v>22061</v>
      </c>
      <c r="AA72">
        <f t="shared" si="1"/>
        <v>130124.35337091172</v>
      </c>
    </row>
    <row r="73" spans="1:27" ht="12.75">
      <c r="A73">
        <v>1987</v>
      </c>
      <c r="B73">
        <v>181827</v>
      </c>
      <c r="C73">
        <v>181998</v>
      </c>
      <c r="D73">
        <v>182179</v>
      </c>
      <c r="E73">
        <v>182344</v>
      </c>
      <c r="F73">
        <v>182533</v>
      </c>
      <c r="G73">
        <v>182703</v>
      </c>
      <c r="H73">
        <v>182885</v>
      </c>
      <c r="I73">
        <v>183002</v>
      </c>
      <c r="J73">
        <v>183161</v>
      </c>
      <c r="K73">
        <v>183311</v>
      </c>
      <c r="L73">
        <v>183470</v>
      </c>
      <c r="M73">
        <v>183620</v>
      </c>
      <c r="N73">
        <v>182753</v>
      </c>
      <c r="P73">
        <v>182001.33333333334</v>
      </c>
      <c r="Q73">
        <v>182526.66666666666</v>
      </c>
      <c r="R73">
        <v>183016</v>
      </c>
      <c r="S73">
        <v>183467</v>
      </c>
      <c r="V73" t="s">
        <v>107</v>
      </c>
      <c r="W73">
        <v>151987.33333333334</v>
      </c>
      <c r="X73">
        <f>3/4*X72+1/4*X76</f>
        <v>21280.687454634164</v>
      </c>
      <c r="AA73">
        <f aca="true" t="shared" si="2" ref="AA73:AA104">W73-X73</f>
        <v>130706.64587869917</v>
      </c>
    </row>
    <row r="74" spans="1:27" ht="12.75">
      <c r="A74">
        <v>1988</v>
      </c>
      <c r="B74">
        <v>183822</v>
      </c>
      <c r="C74">
        <v>183969</v>
      </c>
      <c r="D74">
        <v>184111</v>
      </c>
      <c r="E74">
        <v>184232</v>
      </c>
      <c r="F74">
        <v>184374</v>
      </c>
      <c r="G74">
        <v>184562</v>
      </c>
      <c r="H74">
        <v>184729</v>
      </c>
      <c r="I74">
        <v>184830</v>
      </c>
      <c r="J74">
        <v>184962</v>
      </c>
      <c r="K74">
        <v>185114</v>
      </c>
      <c r="L74">
        <v>185244</v>
      </c>
      <c r="M74">
        <v>185402</v>
      </c>
      <c r="N74">
        <v>184613</v>
      </c>
      <c r="P74">
        <v>183967.33333333334</v>
      </c>
      <c r="Q74">
        <v>184389.33333333334</v>
      </c>
      <c r="R74">
        <v>184840.33333333334</v>
      </c>
      <c r="S74">
        <v>185253.33333333334</v>
      </c>
      <c r="V74" t="s">
        <v>108</v>
      </c>
      <c r="W74">
        <v>152707.66666666666</v>
      </c>
      <c r="X74">
        <f>1/2*X72+1/2*X76</f>
        <v>21432.72828018005</v>
      </c>
      <c r="AA74">
        <f t="shared" si="2"/>
        <v>131274.9383864866</v>
      </c>
    </row>
    <row r="75" spans="1:27" ht="12.75">
      <c r="A75">
        <v>1989</v>
      </c>
      <c r="B75">
        <v>185644</v>
      </c>
      <c r="C75">
        <v>185777</v>
      </c>
      <c r="D75">
        <v>185897</v>
      </c>
      <c r="E75">
        <v>186024</v>
      </c>
      <c r="F75">
        <v>186181</v>
      </c>
      <c r="G75">
        <v>186329</v>
      </c>
      <c r="H75">
        <v>186483</v>
      </c>
      <c r="I75">
        <v>186598</v>
      </c>
      <c r="J75">
        <v>186726</v>
      </c>
      <c r="K75">
        <v>186871</v>
      </c>
      <c r="L75">
        <v>187017</v>
      </c>
      <c r="M75">
        <v>187165</v>
      </c>
      <c r="N75">
        <v>186393</v>
      </c>
      <c r="P75">
        <v>185772.66666666666</v>
      </c>
      <c r="Q75">
        <v>186178</v>
      </c>
      <c r="R75">
        <v>186602.33333333334</v>
      </c>
      <c r="S75">
        <v>187017.66666666666</v>
      </c>
      <c r="V75" t="s">
        <v>109</v>
      </c>
      <c r="W75">
        <v>153579</v>
      </c>
      <c r="X75">
        <f>1/4*X72+3/4*X76</f>
        <v>21584.769105725936</v>
      </c>
      <c r="AA75">
        <f t="shared" si="2"/>
        <v>131994.23089427408</v>
      </c>
    </row>
    <row r="76" spans="1:27" ht="12.75">
      <c r="A76">
        <v>1990</v>
      </c>
      <c r="B76">
        <v>188413</v>
      </c>
      <c r="C76">
        <v>188516</v>
      </c>
      <c r="D76">
        <v>188630</v>
      </c>
      <c r="E76">
        <v>188778</v>
      </c>
      <c r="F76">
        <v>188913</v>
      </c>
      <c r="G76">
        <v>189058</v>
      </c>
      <c r="H76">
        <v>189188</v>
      </c>
      <c r="I76">
        <v>189342</v>
      </c>
      <c r="J76">
        <v>189528</v>
      </c>
      <c r="K76">
        <v>189710</v>
      </c>
      <c r="L76">
        <v>189872</v>
      </c>
      <c r="M76">
        <v>190017</v>
      </c>
      <c r="N76">
        <v>189164</v>
      </c>
      <c r="P76">
        <v>188519.66666666666</v>
      </c>
      <c r="Q76">
        <v>188916.33333333334</v>
      </c>
      <c r="R76">
        <v>189352.66666666666</v>
      </c>
      <c r="S76">
        <v>189866.33333333334</v>
      </c>
      <c r="V76" t="s">
        <v>110</v>
      </c>
      <c r="W76">
        <v>154336.33333333334</v>
      </c>
      <c r="X76">
        <f>$Y$191*Z76</f>
        <v>21736.80993127182</v>
      </c>
      <c r="Z76" s="7">
        <v>22696</v>
      </c>
      <c r="AA76">
        <f t="shared" si="2"/>
        <v>132599.52340206152</v>
      </c>
    </row>
    <row r="77" spans="1:27" ht="12.75">
      <c r="A77">
        <v>1991</v>
      </c>
      <c r="B77">
        <v>190163</v>
      </c>
      <c r="C77">
        <v>190271</v>
      </c>
      <c r="D77">
        <v>190381</v>
      </c>
      <c r="E77">
        <v>190517</v>
      </c>
      <c r="F77">
        <v>190650</v>
      </c>
      <c r="G77">
        <v>190800</v>
      </c>
      <c r="H77">
        <v>190946</v>
      </c>
      <c r="I77">
        <v>191116</v>
      </c>
      <c r="J77">
        <v>191302</v>
      </c>
      <c r="K77">
        <v>191497</v>
      </c>
      <c r="L77">
        <v>191657</v>
      </c>
      <c r="M77">
        <v>191798</v>
      </c>
      <c r="N77">
        <v>190925</v>
      </c>
      <c r="P77">
        <v>190271.66666666666</v>
      </c>
      <c r="Q77">
        <v>190655.66666666666</v>
      </c>
      <c r="R77">
        <v>191121.33333333334</v>
      </c>
      <c r="S77">
        <v>191650.66666666666</v>
      </c>
      <c r="V77" t="s">
        <v>111</v>
      </c>
      <c r="W77">
        <v>155075</v>
      </c>
      <c r="X77">
        <f>3/4*X76+1/4*X80</f>
        <v>21876.16073515797</v>
      </c>
      <c r="AA77">
        <f t="shared" si="2"/>
        <v>133198.83926484204</v>
      </c>
    </row>
    <row r="78" spans="1:27" ht="12.75">
      <c r="A78">
        <v>1992</v>
      </c>
      <c r="B78">
        <v>191953</v>
      </c>
      <c r="C78">
        <v>192067</v>
      </c>
      <c r="D78">
        <v>192204</v>
      </c>
      <c r="E78">
        <v>192354</v>
      </c>
      <c r="F78">
        <v>192503</v>
      </c>
      <c r="G78">
        <v>192663</v>
      </c>
      <c r="H78">
        <v>192826</v>
      </c>
      <c r="I78">
        <v>193018</v>
      </c>
      <c r="J78">
        <v>193229</v>
      </c>
      <c r="K78">
        <v>193442</v>
      </c>
      <c r="L78">
        <v>193621</v>
      </c>
      <c r="M78">
        <v>193784</v>
      </c>
      <c r="N78">
        <v>192805</v>
      </c>
      <c r="P78">
        <v>192074.66666666666</v>
      </c>
      <c r="Q78">
        <v>192506.66666666666</v>
      </c>
      <c r="R78">
        <v>193024.33333333334</v>
      </c>
      <c r="S78">
        <v>193615.66666666666</v>
      </c>
      <c r="V78" t="s">
        <v>112</v>
      </c>
      <c r="W78">
        <v>155773.66666666666</v>
      </c>
      <c r="X78">
        <f>1/2*X76+1/2*X80</f>
        <v>22015.51153904412</v>
      </c>
      <c r="AA78">
        <f t="shared" si="2"/>
        <v>133758.15512762254</v>
      </c>
    </row>
    <row r="79" spans="1:27" ht="12.75">
      <c r="A79">
        <v>1993</v>
      </c>
      <c r="B79">
        <v>193962</v>
      </c>
      <c r="C79">
        <v>194108</v>
      </c>
      <c r="D79">
        <v>194248</v>
      </c>
      <c r="E79">
        <v>194398</v>
      </c>
      <c r="F79">
        <v>194549</v>
      </c>
      <c r="G79">
        <v>194719</v>
      </c>
      <c r="H79">
        <v>194882</v>
      </c>
      <c r="I79">
        <v>195063</v>
      </c>
      <c r="J79">
        <v>195259</v>
      </c>
      <c r="K79">
        <v>195444</v>
      </c>
      <c r="L79">
        <v>195625</v>
      </c>
      <c r="M79">
        <v>195794</v>
      </c>
      <c r="N79">
        <v>194838</v>
      </c>
      <c r="P79">
        <v>194106</v>
      </c>
      <c r="Q79">
        <v>194555.33333333334</v>
      </c>
      <c r="R79">
        <v>195068</v>
      </c>
      <c r="S79">
        <v>195621</v>
      </c>
      <c r="V79" t="s">
        <v>113</v>
      </c>
      <c r="W79">
        <v>156526.66666666666</v>
      </c>
      <c r="X79">
        <f>1/4*X76+3/4*X80</f>
        <v>22154.862342930268</v>
      </c>
      <c r="AA79">
        <f t="shared" si="2"/>
        <v>134371.8043237364</v>
      </c>
    </row>
    <row r="80" spans="1:27" ht="12.75">
      <c r="A80">
        <v>1994</v>
      </c>
      <c r="B80">
        <v>195953</v>
      </c>
      <c r="C80">
        <v>196090</v>
      </c>
      <c r="D80">
        <v>196213</v>
      </c>
      <c r="E80">
        <v>196363</v>
      </c>
      <c r="F80">
        <v>196510</v>
      </c>
      <c r="G80">
        <v>196693</v>
      </c>
      <c r="H80">
        <v>196859</v>
      </c>
      <c r="I80">
        <v>197043</v>
      </c>
      <c r="J80">
        <v>197248</v>
      </c>
      <c r="K80">
        <v>197430</v>
      </c>
      <c r="L80">
        <v>197607</v>
      </c>
      <c r="M80">
        <v>197765</v>
      </c>
      <c r="N80">
        <v>196814</v>
      </c>
      <c r="P80">
        <v>196085.33333333334</v>
      </c>
      <c r="Q80">
        <v>196522</v>
      </c>
      <c r="R80">
        <v>197050</v>
      </c>
      <c r="S80">
        <v>197600.66666666666</v>
      </c>
      <c r="V80" t="s">
        <v>114</v>
      </c>
      <c r="W80">
        <v>157222</v>
      </c>
      <c r="X80">
        <f>$Y$191*Z80</f>
        <v>22294.21314681642</v>
      </c>
      <c r="Z80" s="7">
        <v>23278</v>
      </c>
      <c r="AA80">
        <f t="shared" si="2"/>
        <v>134927.78685318358</v>
      </c>
    </row>
    <row r="81" spans="1:27" ht="12.75">
      <c r="A81">
        <v>1995</v>
      </c>
      <c r="B81">
        <v>197753</v>
      </c>
      <c r="C81">
        <v>197886</v>
      </c>
      <c r="D81">
        <v>198007</v>
      </c>
      <c r="E81">
        <v>198148</v>
      </c>
      <c r="F81">
        <v>198286</v>
      </c>
      <c r="G81">
        <v>198453</v>
      </c>
      <c r="H81">
        <v>198615</v>
      </c>
      <c r="I81">
        <v>198801</v>
      </c>
      <c r="J81">
        <v>199005</v>
      </c>
      <c r="K81">
        <v>199192</v>
      </c>
      <c r="L81">
        <v>199355</v>
      </c>
      <c r="M81">
        <v>199508</v>
      </c>
      <c r="N81">
        <v>198584</v>
      </c>
      <c r="P81">
        <v>197882</v>
      </c>
      <c r="Q81">
        <v>198295.66666666666</v>
      </c>
      <c r="R81">
        <v>198807</v>
      </c>
      <c r="S81">
        <v>199351.66666666666</v>
      </c>
      <c r="V81" t="s">
        <v>115</v>
      </c>
      <c r="W81">
        <v>157910.66666666666</v>
      </c>
      <c r="X81">
        <f>3/4*X80+1/4*X84</f>
        <v>22441.2258505726</v>
      </c>
      <c r="AA81">
        <f t="shared" si="2"/>
        <v>135469.44081609405</v>
      </c>
    </row>
    <row r="82" spans="1:27" ht="12.75">
      <c r="A82">
        <v>1996</v>
      </c>
      <c r="B82">
        <v>199634</v>
      </c>
      <c r="C82">
        <v>199773</v>
      </c>
      <c r="D82">
        <v>199921</v>
      </c>
      <c r="E82">
        <v>200101</v>
      </c>
      <c r="F82">
        <v>200278</v>
      </c>
      <c r="G82">
        <v>200459</v>
      </c>
      <c r="H82">
        <v>200641</v>
      </c>
      <c r="I82">
        <v>200847</v>
      </c>
      <c r="J82">
        <v>201061</v>
      </c>
      <c r="K82">
        <v>201273</v>
      </c>
      <c r="L82">
        <v>201463</v>
      </c>
      <c r="M82">
        <v>201636</v>
      </c>
      <c r="N82">
        <v>200591</v>
      </c>
      <c r="P82">
        <v>199776</v>
      </c>
      <c r="Q82">
        <v>200279.33333333334</v>
      </c>
      <c r="R82">
        <v>200849.66666666666</v>
      </c>
      <c r="S82">
        <v>201457.33333333334</v>
      </c>
      <c r="V82" t="s">
        <v>116</v>
      </c>
      <c r="W82">
        <v>158652.33333333334</v>
      </c>
      <c r="X82">
        <f>1/2*X80+1/2*X84</f>
        <v>22588.238554328775</v>
      </c>
      <c r="AA82">
        <f t="shared" si="2"/>
        <v>136064.09477900458</v>
      </c>
    </row>
    <row r="83" spans="1:27" ht="12.75">
      <c r="A83">
        <v>1997</v>
      </c>
      <c r="B83">
        <v>202285</v>
      </c>
      <c r="C83">
        <v>202389</v>
      </c>
      <c r="D83">
        <v>202513</v>
      </c>
      <c r="E83">
        <v>202674</v>
      </c>
      <c r="F83">
        <v>202832</v>
      </c>
      <c r="G83">
        <v>203000</v>
      </c>
      <c r="H83">
        <v>203166</v>
      </c>
      <c r="I83">
        <v>203364</v>
      </c>
      <c r="J83">
        <v>203570</v>
      </c>
      <c r="K83">
        <v>203767</v>
      </c>
      <c r="L83">
        <v>203941</v>
      </c>
      <c r="M83">
        <v>204098</v>
      </c>
      <c r="N83">
        <v>203133</v>
      </c>
      <c r="P83">
        <v>202395.66666666666</v>
      </c>
      <c r="Q83">
        <v>202835.33333333334</v>
      </c>
      <c r="R83">
        <v>203366.66666666666</v>
      </c>
      <c r="S83">
        <v>203935.33333333334</v>
      </c>
      <c r="V83" t="s">
        <v>117</v>
      </c>
      <c r="W83">
        <v>159429.66666666666</v>
      </c>
      <c r="X83">
        <f>1/4*X80+3/4*X84</f>
        <v>22735.25125808495</v>
      </c>
      <c r="AA83">
        <f t="shared" si="2"/>
        <v>136694.4154085817</v>
      </c>
    </row>
    <row r="84" spans="1:27" ht="12.75">
      <c r="A84">
        <v>1998</v>
      </c>
      <c r="B84">
        <v>204238</v>
      </c>
      <c r="C84">
        <v>204400</v>
      </c>
      <c r="D84">
        <v>204547</v>
      </c>
      <c r="E84">
        <v>204731</v>
      </c>
      <c r="F84">
        <v>204899</v>
      </c>
      <c r="G84">
        <v>205085</v>
      </c>
      <c r="H84">
        <v>205270</v>
      </c>
      <c r="I84">
        <v>205479</v>
      </c>
      <c r="J84">
        <v>205699</v>
      </c>
      <c r="K84">
        <v>205919</v>
      </c>
      <c r="L84">
        <v>206104</v>
      </c>
      <c r="M84">
        <v>206270</v>
      </c>
      <c r="N84">
        <v>205220</v>
      </c>
      <c r="P84">
        <v>204395</v>
      </c>
      <c r="Q84">
        <v>204905</v>
      </c>
      <c r="R84">
        <v>205482.66666666666</v>
      </c>
      <c r="S84">
        <v>206097.66666666666</v>
      </c>
      <c r="V84" t="s">
        <v>118</v>
      </c>
      <c r="W84">
        <v>160140.33333333334</v>
      </c>
      <c r="X84">
        <f>$Y$191*Z84</f>
        <v>22882.26396184113</v>
      </c>
      <c r="Z84" s="7">
        <v>23892</v>
      </c>
      <c r="AA84">
        <f t="shared" si="2"/>
        <v>137258.06937149222</v>
      </c>
    </row>
    <row r="85" spans="1:27" ht="12.75">
      <c r="A85">
        <v>1999</v>
      </c>
      <c r="B85">
        <v>206719</v>
      </c>
      <c r="C85">
        <v>206873</v>
      </c>
      <c r="D85">
        <v>207036</v>
      </c>
      <c r="E85">
        <v>207236</v>
      </c>
      <c r="F85">
        <v>207427</v>
      </c>
      <c r="G85">
        <v>207632</v>
      </c>
      <c r="H85">
        <v>207828</v>
      </c>
      <c r="I85">
        <v>208038</v>
      </c>
      <c r="J85">
        <v>208265</v>
      </c>
      <c r="K85">
        <v>208483</v>
      </c>
      <c r="L85">
        <v>208666</v>
      </c>
      <c r="M85">
        <v>208832</v>
      </c>
      <c r="N85">
        <v>207753</v>
      </c>
      <c r="P85">
        <v>206876</v>
      </c>
      <c r="Q85">
        <v>207431.66666666666</v>
      </c>
      <c r="R85">
        <v>208043.66666666666</v>
      </c>
      <c r="S85">
        <v>208660.33333333334</v>
      </c>
      <c r="V85" t="s">
        <v>119</v>
      </c>
      <c r="W85">
        <v>160828.66666666666</v>
      </c>
      <c r="X85">
        <f>3/4*X84+1/4*X88</f>
        <v>23028.318928113556</v>
      </c>
      <c r="AA85">
        <f t="shared" si="2"/>
        <v>137800.3477385531</v>
      </c>
    </row>
    <row r="86" spans="1:27" ht="12.75">
      <c r="A86">
        <v>2000</v>
      </c>
      <c r="B86">
        <v>211410</v>
      </c>
      <c r="C86">
        <v>211576</v>
      </c>
      <c r="D86">
        <v>211772</v>
      </c>
      <c r="E86">
        <v>212018</v>
      </c>
      <c r="F86">
        <v>212242</v>
      </c>
      <c r="G86">
        <v>212466</v>
      </c>
      <c r="H86">
        <v>212677</v>
      </c>
      <c r="I86">
        <v>212916</v>
      </c>
      <c r="J86">
        <v>213163</v>
      </c>
      <c r="K86">
        <v>213405</v>
      </c>
      <c r="L86">
        <v>213540</v>
      </c>
      <c r="M86">
        <v>213736</v>
      </c>
      <c r="N86">
        <v>212577</v>
      </c>
      <c r="P86">
        <v>211586</v>
      </c>
      <c r="Q86">
        <v>212242</v>
      </c>
      <c r="R86">
        <v>212918.66666666666</v>
      </c>
      <c r="S86">
        <v>213560.33333333334</v>
      </c>
      <c r="V86" t="s">
        <v>120</v>
      </c>
      <c r="W86">
        <v>161525.33333333334</v>
      </c>
      <c r="X86">
        <f>1/2*X84+1/2*X88</f>
        <v>23174.37389438598</v>
      </c>
      <c r="AA86">
        <f t="shared" si="2"/>
        <v>138350.95943894738</v>
      </c>
    </row>
    <row r="87" spans="1:27" ht="12.75">
      <c r="A87">
        <v>2001</v>
      </c>
      <c r="B87">
        <v>213888</v>
      </c>
      <c r="C87">
        <v>214110</v>
      </c>
      <c r="D87">
        <v>214305</v>
      </c>
      <c r="E87">
        <v>214525</v>
      </c>
      <c r="F87">
        <v>214732</v>
      </c>
      <c r="G87">
        <v>214950</v>
      </c>
      <c r="H87">
        <v>215180</v>
      </c>
      <c r="I87">
        <v>215420</v>
      </c>
      <c r="J87">
        <v>215665</v>
      </c>
      <c r="K87">
        <v>215903</v>
      </c>
      <c r="L87">
        <v>216117</v>
      </c>
      <c r="M87">
        <v>216315</v>
      </c>
      <c r="N87">
        <v>215092</v>
      </c>
      <c r="P87">
        <v>214101</v>
      </c>
      <c r="Q87">
        <v>214735.66666666666</v>
      </c>
      <c r="R87">
        <v>215421.66666666666</v>
      </c>
      <c r="S87">
        <v>216111.66666666666</v>
      </c>
      <c r="V87" t="s">
        <v>121</v>
      </c>
      <c r="W87">
        <v>162265</v>
      </c>
      <c r="X87">
        <f>1/4*X84+3/4*X88</f>
        <v>23320.428860658405</v>
      </c>
      <c r="AA87">
        <f t="shared" si="2"/>
        <v>138944.5711393416</v>
      </c>
    </row>
    <row r="88" spans="1:27" ht="12.75">
      <c r="A88">
        <v>2002</v>
      </c>
      <c r="B88">
        <v>216506</v>
      </c>
      <c r="C88">
        <v>216663</v>
      </c>
      <c r="D88">
        <v>216823</v>
      </c>
      <c r="E88">
        <v>217006</v>
      </c>
      <c r="F88">
        <v>217198</v>
      </c>
      <c r="G88">
        <v>217407</v>
      </c>
      <c r="H88">
        <v>217630</v>
      </c>
      <c r="I88">
        <v>217866</v>
      </c>
      <c r="J88">
        <v>218107</v>
      </c>
      <c r="K88">
        <v>218340</v>
      </c>
      <c r="L88">
        <v>218548</v>
      </c>
      <c r="M88">
        <v>218741</v>
      </c>
      <c r="N88">
        <v>217570</v>
      </c>
      <c r="P88">
        <v>216664</v>
      </c>
      <c r="Q88">
        <v>217203.66666666666</v>
      </c>
      <c r="R88">
        <v>217867.66666666666</v>
      </c>
      <c r="S88">
        <v>218543</v>
      </c>
      <c r="V88" t="s">
        <v>122</v>
      </c>
      <c r="W88">
        <v>163024</v>
      </c>
      <c r="X88">
        <f>$Y$191*Z88</f>
        <v>23466.48382693083</v>
      </c>
      <c r="Z88" s="7">
        <v>24502</v>
      </c>
      <c r="AA88">
        <f t="shared" si="2"/>
        <v>139557.51617306916</v>
      </c>
    </row>
    <row r="89" spans="1:27" ht="12.75">
      <c r="A89">
        <v>2003</v>
      </c>
      <c r="B89">
        <v>219897</v>
      </c>
      <c r="C89">
        <v>220114</v>
      </c>
      <c r="D89">
        <v>220317</v>
      </c>
      <c r="E89">
        <v>220540</v>
      </c>
      <c r="F89">
        <v>220768</v>
      </c>
      <c r="G89">
        <v>221014</v>
      </c>
      <c r="H89" s="8">
        <v>221252</v>
      </c>
      <c r="I89" s="8">
        <v>221507</v>
      </c>
      <c r="J89" s="8">
        <v>221779</v>
      </c>
      <c r="K89" s="8">
        <v>222039</v>
      </c>
      <c r="L89" s="8">
        <v>222279</v>
      </c>
      <c r="M89" s="8">
        <v>222509</v>
      </c>
      <c r="N89">
        <f>AVERAGE(B89:M89)</f>
        <v>221167.91666666666</v>
      </c>
      <c r="P89">
        <v>220109.333333333</v>
      </c>
      <c r="Q89">
        <v>220774</v>
      </c>
      <c r="R89" s="8">
        <f>AVERAGE(H89:J89)</f>
        <v>221512.66666666666</v>
      </c>
      <c r="S89" s="8">
        <f>AVERAGE(K89:M89)</f>
        <v>222275.66666666666</v>
      </c>
      <c r="V89" t="s">
        <v>123</v>
      </c>
      <c r="W89">
        <v>163756.33333333334</v>
      </c>
      <c r="X89">
        <f>3/4*X88+1/4*X92</f>
        <v>23617.8063493639</v>
      </c>
      <c r="AA89">
        <f t="shared" si="2"/>
        <v>140138.52698396944</v>
      </c>
    </row>
    <row r="90" spans="1:27" ht="12.75">
      <c r="A90">
        <v>2004</v>
      </c>
      <c r="B90" s="8">
        <v>222161</v>
      </c>
      <c r="C90" s="8">
        <v>222357</v>
      </c>
      <c r="D90" s="8">
        <v>222550</v>
      </c>
      <c r="E90" s="8">
        <v>222757</v>
      </c>
      <c r="F90" s="8">
        <v>222967</v>
      </c>
      <c r="G90" s="8">
        <v>223196</v>
      </c>
      <c r="H90" s="8">
        <v>223422</v>
      </c>
      <c r="I90" s="8">
        <v>223677</v>
      </c>
      <c r="J90" s="8">
        <v>223941</v>
      </c>
      <c r="K90" s="8">
        <v>224192</v>
      </c>
      <c r="L90" s="8">
        <v>224422</v>
      </c>
      <c r="M90" s="8">
        <v>224640</v>
      </c>
      <c r="N90">
        <f>AVERAGE(B90:M90)</f>
        <v>223356.83333333334</v>
      </c>
      <c r="P90">
        <f>AVERAGE(B90:D90)</f>
        <v>222356</v>
      </c>
      <c r="Q90">
        <f>AVERAGE(E90:G90)</f>
        <v>222973.33333333334</v>
      </c>
      <c r="R90" s="8">
        <f>AVERAGE(H90:J90)</f>
        <v>223680</v>
      </c>
      <c r="S90" s="8">
        <f>AVERAGE(K90:M90)</f>
        <v>224418</v>
      </c>
      <c r="V90" t="s">
        <v>124</v>
      </c>
      <c r="W90">
        <v>164447.33333333334</v>
      </c>
      <c r="X90">
        <f>1/2*X88+1/2*X92</f>
        <v>23769.12887179697</v>
      </c>
      <c r="AA90">
        <f t="shared" si="2"/>
        <v>140678.20446153637</v>
      </c>
    </row>
    <row r="91" spans="22:27" ht="12.75">
      <c r="V91" t="s">
        <v>125</v>
      </c>
      <c r="W91">
        <v>165199.66666666666</v>
      </c>
      <c r="X91">
        <f>1/4*X88+3/4*X92</f>
        <v>23920.45139423004</v>
      </c>
      <c r="AA91">
        <f t="shared" si="2"/>
        <v>141279.21527243662</v>
      </c>
    </row>
    <row r="92" spans="22:27" ht="12.75">
      <c r="V92" t="s">
        <v>126</v>
      </c>
      <c r="W92">
        <v>166054.66666666666</v>
      </c>
      <c r="X92">
        <f>$Y$191*Z92</f>
        <v>24071.773916663107</v>
      </c>
      <c r="Z92" s="7">
        <v>25134</v>
      </c>
      <c r="AA92">
        <f t="shared" si="2"/>
        <v>141982.89275000355</v>
      </c>
    </row>
    <row r="93" spans="22:27" ht="12.75">
      <c r="V93" t="s">
        <v>127</v>
      </c>
      <c r="W93">
        <v>166762.33333333334</v>
      </c>
      <c r="X93">
        <f>3/4*X92+1/4*X96</f>
        <v>24208.969811210813</v>
      </c>
      <c r="AA93">
        <f t="shared" si="2"/>
        <v>142553.36352212253</v>
      </c>
    </row>
    <row r="94" spans="22:27" ht="12.75">
      <c r="V94" t="s">
        <v>128</v>
      </c>
      <c r="W94">
        <v>167415.66666666666</v>
      </c>
      <c r="X94">
        <f>1/2*X92+1/2*X96</f>
        <v>24346.165705758518</v>
      </c>
      <c r="AA94">
        <f t="shared" si="2"/>
        <v>143069.50096090813</v>
      </c>
    </row>
    <row r="95" spans="22:27" ht="12.75">
      <c r="V95" t="s">
        <v>129</v>
      </c>
      <c r="W95">
        <v>168110.66666666666</v>
      </c>
      <c r="X95">
        <f>1/4*X92+3/4*X96</f>
        <v>24483.36160030622</v>
      </c>
      <c r="AA95">
        <f t="shared" si="2"/>
        <v>143627.30506636045</v>
      </c>
    </row>
    <row r="96" spans="22:27" ht="12.75">
      <c r="V96" t="s">
        <v>130</v>
      </c>
      <c r="W96">
        <v>168693.66666666666</v>
      </c>
      <c r="X96">
        <f>$Y$191*Z96</f>
        <v>24620.557494853925</v>
      </c>
      <c r="Z96" s="7">
        <v>25707</v>
      </c>
      <c r="AA96">
        <f t="shared" si="2"/>
        <v>144073.10917181274</v>
      </c>
    </row>
    <row r="97" spans="22:27" ht="12.75">
      <c r="V97" t="s">
        <v>131</v>
      </c>
      <c r="W97">
        <v>169279</v>
      </c>
      <c r="X97">
        <f>3/4*X96+1/4*X100</f>
        <v>24743.62676151626</v>
      </c>
      <c r="AA97">
        <f t="shared" si="2"/>
        <v>144535.37323848373</v>
      </c>
    </row>
    <row r="98" spans="22:27" ht="12.75">
      <c r="V98" t="s">
        <v>132</v>
      </c>
      <c r="W98">
        <v>169837.33333333334</v>
      </c>
      <c r="X98">
        <f>1/2*X96+1/2*X100</f>
        <v>24866.6960281786</v>
      </c>
      <c r="AA98">
        <f t="shared" si="2"/>
        <v>144970.63730515476</v>
      </c>
    </row>
    <row r="99" spans="22:27" ht="12.75">
      <c r="V99" t="s">
        <v>133</v>
      </c>
      <c r="W99">
        <v>170412.66666666666</v>
      </c>
      <c r="X99">
        <f>1/4*X96+3/4*X100</f>
        <v>24989.76529484094</v>
      </c>
      <c r="AA99">
        <f t="shared" si="2"/>
        <v>145422.90137182572</v>
      </c>
    </row>
    <row r="100" spans="22:27" ht="12.75">
      <c r="V100" t="s">
        <v>134</v>
      </c>
      <c r="W100">
        <v>170990.33333333334</v>
      </c>
      <c r="X100">
        <f>$Y$191*Z100</f>
        <v>25112.834561503278</v>
      </c>
      <c r="Z100" s="7">
        <v>26221</v>
      </c>
      <c r="AA100">
        <f t="shared" si="2"/>
        <v>145877.49877183005</v>
      </c>
    </row>
    <row r="101" spans="22:27" ht="12.75">
      <c r="V101" t="s">
        <v>135</v>
      </c>
      <c r="W101">
        <v>171497</v>
      </c>
      <c r="X101">
        <f>3/4*X100+1/4*X104</f>
        <v>25248.354415454414</v>
      </c>
      <c r="AA101">
        <f t="shared" si="2"/>
        <v>146248.6455845456</v>
      </c>
    </row>
    <row r="102" spans="22:27" ht="12.75">
      <c r="V102" t="s">
        <v>136</v>
      </c>
      <c r="W102">
        <v>172020</v>
      </c>
      <c r="X102">
        <f>1/2*X100+1/2*X104</f>
        <v>25383.874269405547</v>
      </c>
      <c r="AA102">
        <f t="shared" si="2"/>
        <v>146636.12573059445</v>
      </c>
    </row>
    <row r="103" spans="22:27" ht="12.75">
      <c r="V103" t="s">
        <v>137</v>
      </c>
      <c r="W103">
        <v>172521.66666666666</v>
      </c>
      <c r="X103">
        <f>1/4*X100+3/4*X104</f>
        <v>25519.39412335668</v>
      </c>
      <c r="AA103">
        <f t="shared" si="2"/>
        <v>147002.27254330998</v>
      </c>
    </row>
    <row r="104" spans="22:27" ht="12.75">
      <c r="V104" t="s">
        <v>138</v>
      </c>
      <c r="W104">
        <v>173046</v>
      </c>
      <c r="X104">
        <f>$Y$191*Z104</f>
        <v>25654.913977307817</v>
      </c>
      <c r="Z104" s="7">
        <v>26787</v>
      </c>
      <c r="AA104">
        <f t="shared" si="2"/>
        <v>147391.08602269218</v>
      </c>
    </row>
    <row r="105" spans="22:27" ht="12.75">
      <c r="V105" t="s">
        <v>139</v>
      </c>
      <c r="W105">
        <v>173505</v>
      </c>
      <c r="X105">
        <f>3/4*X104+1/4*X108</f>
        <v>25781.18548298086</v>
      </c>
      <c r="AA105">
        <f aca="true" t="shared" si="3" ref="AA105:AA136">W105-X105</f>
        <v>147723.81451701914</v>
      </c>
    </row>
    <row r="106" spans="22:27" ht="12.75">
      <c r="V106" t="s">
        <v>140</v>
      </c>
      <c r="W106">
        <v>173957.33333333334</v>
      </c>
      <c r="X106">
        <f>1/2*X104+1/2*X108</f>
        <v>25907.45698865391</v>
      </c>
      <c r="AA106">
        <f t="shared" si="3"/>
        <v>148049.87634467945</v>
      </c>
    </row>
    <row r="107" spans="22:27" ht="12.75">
      <c r="V107" t="s">
        <v>141</v>
      </c>
      <c r="W107">
        <v>174449.33333333334</v>
      </c>
      <c r="X107">
        <f>1/4*X104+3/4*X108</f>
        <v>26033.728494326955</v>
      </c>
      <c r="AA107">
        <f t="shared" si="3"/>
        <v>148415.60483900638</v>
      </c>
    </row>
    <row r="108" spans="22:27" ht="12.75">
      <c r="V108" t="s">
        <v>142</v>
      </c>
      <c r="W108">
        <v>174950.33333333334</v>
      </c>
      <c r="X108" s="7">
        <v>26160</v>
      </c>
      <c r="Y108">
        <f>(Z108/X108)^(-1)</f>
        <v>0.9561054055041848</v>
      </c>
      <c r="Z108" s="7">
        <v>27361</v>
      </c>
      <c r="AA108">
        <f t="shared" si="3"/>
        <v>148790.33333333334</v>
      </c>
    </row>
    <row r="109" spans="22:27" ht="12.75">
      <c r="V109" t="s">
        <v>143</v>
      </c>
      <c r="W109">
        <v>175678.66666666666</v>
      </c>
      <c r="X109">
        <f>3/4*X108+1/4*X112</f>
        <v>26298</v>
      </c>
      <c r="AA109">
        <f t="shared" si="3"/>
        <v>149380.66666666666</v>
      </c>
    </row>
    <row r="110" spans="22:27" ht="12.75">
      <c r="V110" t="s">
        <v>144</v>
      </c>
      <c r="W110">
        <v>176125.33333333334</v>
      </c>
      <c r="X110">
        <f>1/2*X108+1/2*X112</f>
        <v>26436</v>
      </c>
      <c r="AA110">
        <f t="shared" si="3"/>
        <v>149689.33333333334</v>
      </c>
    </row>
    <row r="111" spans="22:27" ht="12.75">
      <c r="V111" t="s">
        <v>145</v>
      </c>
      <c r="W111">
        <v>176595.33333333334</v>
      </c>
      <c r="X111">
        <f>1/4*X108+3/4*X112</f>
        <v>26574</v>
      </c>
      <c r="AA111">
        <f t="shared" si="3"/>
        <v>150021.33333333334</v>
      </c>
    </row>
    <row r="112" spans="22:27" ht="12.75">
      <c r="V112" t="s">
        <v>146</v>
      </c>
      <c r="W112">
        <v>177132.33333333334</v>
      </c>
      <c r="X112" s="7">
        <v>26712</v>
      </c>
      <c r="Y112">
        <f>(Z112/X112)^(-1)</f>
        <v>0.9581749049429658</v>
      </c>
      <c r="Z112" s="7">
        <v>27878</v>
      </c>
      <c r="AA112">
        <f t="shared" si="3"/>
        <v>150420.33333333334</v>
      </c>
    </row>
    <row r="113" spans="22:27" ht="12.75">
      <c r="V113" t="s">
        <v>147</v>
      </c>
      <c r="W113">
        <v>177522.33333333334</v>
      </c>
      <c r="X113">
        <f>3/4*X112+1/4*X116</f>
        <v>26850.5</v>
      </c>
      <c r="AA113">
        <f t="shared" si="3"/>
        <v>150671.83333333334</v>
      </c>
    </row>
    <row r="114" spans="22:27" ht="12.75">
      <c r="V114" t="s">
        <v>148</v>
      </c>
      <c r="W114">
        <v>177946.33333333334</v>
      </c>
      <c r="X114">
        <f>1/2*X112+1/2*X116</f>
        <v>26989</v>
      </c>
      <c r="AA114">
        <f t="shared" si="3"/>
        <v>150957.33333333334</v>
      </c>
    </row>
    <row r="115" spans="22:27" ht="12.75">
      <c r="V115" t="s">
        <v>149</v>
      </c>
      <c r="W115">
        <v>178413.33333333334</v>
      </c>
      <c r="X115">
        <f>1/4*X112+3/4*X116</f>
        <v>27127.5</v>
      </c>
      <c r="AA115">
        <f t="shared" si="3"/>
        <v>151285.83333333334</v>
      </c>
    </row>
    <row r="116" spans="22:27" ht="12.75">
      <c r="V116" t="s">
        <v>150</v>
      </c>
      <c r="W116">
        <v>178940.66666666666</v>
      </c>
      <c r="X116" s="7">
        <v>27266</v>
      </c>
      <c r="Y116">
        <f>(Z116/X116)^(-1)</f>
        <v>0.9595298423423423</v>
      </c>
      <c r="Z116" s="7">
        <v>28416</v>
      </c>
      <c r="AA116">
        <f t="shared" si="3"/>
        <v>151674.66666666666</v>
      </c>
    </row>
    <row r="117" spans="22:27" ht="12.75">
      <c r="V117" t="s">
        <v>151</v>
      </c>
      <c r="W117">
        <v>179825.33333333334</v>
      </c>
      <c r="X117">
        <f>3/4*X116+1/4*X120</f>
        <v>27397.25</v>
      </c>
      <c r="AA117">
        <f t="shared" si="3"/>
        <v>152428.08333333334</v>
      </c>
    </row>
    <row r="118" spans="22:27" ht="12.75">
      <c r="V118" t="s">
        <v>152</v>
      </c>
      <c r="W118">
        <v>180320.66666666666</v>
      </c>
      <c r="X118">
        <f>1/2*X116+1/2*X120</f>
        <v>27528.5</v>
      </c>
      <c r="AA118">
        <f t="shared" si="3"/>
        <v>152792.16666666666</v>
      </c>
    </row>
    <row r="119" spans="22:27" ht="12.75">
      <c r="V119" t="s">
        <v>153</v>
      </c>
      <c r="W119">
        <v>180835.66666666666</v>
      </c>
      <c r="X119">
        <f>1/4*X116+3/4*X120</f>
        <v>27659.75</v>
      </c>
      <c r="AA119">
        <f t="shared" si="3"/>
        <v>153175.91666666666</v>
      </c>
    </row>
    <row r="120" spans="22:27" ht="12.75">
      <c r="V120" t="s">
        <v>154</v>
      </c>
      <c r="W120">
        <v>181365.33333333334</v>
      </c>
      <c r="X120" s="7">
        <v>27791</v>
      </c>
      <c r="Y120">
        <f>(Z120/X120)^(-1)</f>
        <v>0.958046056260342</v>
      </c>
      <c r="Z120" s="7">
        <v>29008</v>
      </c>
      <c r="AA120">
        <f t="shared" si="3"/>
        <v>153574.33333333334</v>
      </c>
    </row>
    <row r="121" spans="22:27" ht="12.75">
      <c r="V121" t="s">
        <v>155</v>
      </c>
      <c r="W121">
        <v>182001.33333333334</v>
      </c>
      <c r="X121">
        <f>3/4*X120+1/4*X124</f>
        <v>27933.75</v>
      </c>
      <c r="AA121">
        <f t="shared" si="3"/>
        <v>154067.58333333334</v>
      </c>
    </row>
    <row r="122" spans="22:27" ht="12.75">
      <c r="V122" t="s">
        <v>156</v>
      </c>
      <c r="W122">
        <v>182526.66666666666</v>
      </c>
      <c r="X122">
        <f>1/2*X120+1/2*X124</f>
        <v>28076.5</v>
      </c>
      <c r="AA122">
        <f t="shared" si="3"/>
        <v>154450.16666666666</v>
      </c>
    </row>
    <row r="123" spans="22:27" ht="12.75">
      <c r="V123" t="s">
        <v>157</v>
      </c>
      <c r="W123">
        <v>183016</v>
      </c>
      <c r="X123">
        <f>1/4*X120+3/4*X124</f>
        <v>28219.25</v>
      </c>
      <c r="AA123">
        <f t="shared" si="3"/>
        <v>154796.75</v>
      </c>
    </row>
    <row r="124" spans="22:27" ht="12.75">
      <c r="V124" t="s">
        <v>158</v>
      </c>
      <c r="W124">
        <v>183467</v>
      </c>
      <c r="X124" s="7">
        <v>28362</v>
      </c>
      <c r="Y124">
        <f>(Z124/X124)^(-1)</f>
        <v>0.9573347735097548</v>
      </c>
      <c r="Z124" s="7">
        <v>29626</v>
      </c>
      <c r="AA124">
        <f t="shared" si="3"/>
        <v>155105</v>
      </c>
    </row>
    <row r="125" spans="22:27" ht="12.75">
      <c r="V125" t="s">
        <v>159</v>
      </c>
      <c r="W125">
        <v>183967.33333333334</v>
      </c>
      <c r="X125">
        <f>3/4*X124+1/4*X128</f>
        <v>28490.25</v>
      </c>
      <c r="AA125">
        <f t="shared" si="3"/>
        <v>155477.08333333334</v>
      </c>
    </row>
    <row r="126" spans="22:27" ht="12.75">
      <c r="V126" t="s">
        <v>160</v>
      </c>
      <c r="W126">
        <v>184389.33333333334</v>
      </c>
      <c r="X126">
        <f>1/2*X124+1/2*X128</f>
        <v>28618.5</v>
      </c>
      <c r="AA126">
        <f t="shared" si="3"/>
        <v>155770.83333333334</v>
      </c>
    </row>
    <row r="127" spans="22:27" ht="12.75">
      <c r="V127" t="s">
        <v>161</v>
      </c>
      <c r="W127">
        <v>184840.33333333334</v>
      </c>
      <c r="X127">
        <f>1/4*X124+3/4*X128</f>
        <v>28746.75</v>
      </c>
      <c r="AA127">
        <f t="shared" si="3"/>
        <v>156093.58333333334</v>
      </c>
    </row>
    <row r="128" spans="22:27" ht="12.75">
      <c r="V128" t="s">
        <v>162</v>
      </c>
      <c r="W128">
        <v>185253.33333333334</v>
      </c>
      <c r="X128" s="7">
        <v>28875</v>
      </c>
      <c r="Y128">
        <f>(Z128/X128)^(-1)</f>
        <v>0.9585380427566059</v>
      </c>
      <c r="Z128" s="7">
        <v>30124</v>
      </c>
      <c r="AA128">
        <f t="shared" si="3"/>
        <v>156378.33333333334</v>
      </c>
    </row>
    <row r="129" spans="22:27" ht="12.75">
      <c r="V129" t="s">
        <v>163</v>
      </c>
      <c r="W129">
        <v>185772.66666666666</v>
      </c>
      <c r="X129">
        <f>3/4*X128+1/4*X132</f>
        <v>29021.75</v>
      </c>
      <c r="AA129">
        <f t="shared" si="3"/>
        <v>156750.91666666666</v>
      </c>
    </row>
    <row r="130" spans="22:27" ht="12.75">
      <c r="V130" t="s">
        <v>164</v>
      </c>
      <c r="W130">
        <v>186178</v>
      </c>
      <c r="X130">
        <f>1/2*X128+1/2*X132</f>
        <v>29168.5</v>
      </c>
      <c r="AA130">
        <f t="shared" si="3"/>
        <v>157009.5</v>
      </c>
    </row>
    <row r="131" spans="22:27" ht="12.75">
      <c r="V131" t="s">
        <v>165</v>
      </c>
      <c r="W131">
        <v>186602.33333333334</v>
      </c>
      <c r="X131">
        <f>1/4*X128+3/4*X132</f>
        <v>29315.25</v>
      </c>
      <c r="AA131">
        <f t="shared" si="3"/>
        <v>157287.08333333334</v>
      </c>
    </row>
    <row r="132" spans="22:27" ht="12.75">
      <c r="V132" t="s">
        <v>166</v>
      </c>
      <c r="W132">
        <v>187017.66666666666</v>
      </c>
      <c r="X132" s="7">
        <v>29462</v>
      </c>
      <c r="Y132">
        <f>(Z132/X132)^(-1)</f>
        <v>0.9602372726680138</v>
      </c>
      <c r="Z132" s="7">
        <v>30682</v>
      </c>
      <c r="AA132">
        <f t="shared" si="3"/>
        <v>157555.66666666666</v>
      </c>
    </row>
    <row r="133" spans="22:27" ht="12.75">
      <c r="V133" t="s">
        <v>167</v>
      </c>
      <c r="W133">
        <v>188519.66666666666</v>
      </c>
      <c r="X133">
        <f>3/4*X132+1/4*X136</f>
        <v>29580.75</v>
      </c>
      <c r="AA133">
        <f t="shared" si="3"/>
        <v>158938.91666666666</v>
      </c>
    </row>
    <row r="134" spans="22:27" ht="12.75">
      <c r="V134" t="s">
        <v>168</v>
      </c>
      <c r="W134">
        <v>188916.33333333334</v>
      </c>
      <c r="X134">
        <f>1/2*X132+1/2*X136</f>
        <v>29699.5</v>
      </c>
      <c r="AA134">
        <f t="shared" si="3"/>
        <v>159216.83333333334</v>
      </c>
    </row>
    <row r="135" spans="22:27" ht="12.75">
      <c r="V135" t="s">
        <v>169</v>
      </c>
      <c r="W135">
        <v>189352.66666666666</v>
      </c>
      <c r="X135">
        <f>1/4*X132+3/4*X136</f>
        <v>29818.25</v>
      </c>
      <c r="AA135">
        <f t="shared" si="3"/>
        <v>159534.41666666666</v>
      </c>
    </row>
    <row r="136" spans="22:27" ht="12.75">
      <c r="V136" t="s">
        <v>170</v>
      </c>
      <c r="W136">
        <v>189866.33333333334</v>
      </c>
      <c r="X136" s="7">
        <v>29937</v>
      </c>
      <c r="Y136">
        <f>(Z136/X136)^(-1)</f>
        <v>0.9580759752936281</v>
      </c>
      <c r="Z136" s="7">
        <v>31247</v>
      </c>
      <c r="AA136">
        <f t="shared" si="3"/>
        <v>159929.33333333334</v>
      </c>
    </row>
    <row r="137" spans="22:27" ht="12.75">
      <c r="V137" t="s">
        <v>171</v>
      </c>
      <c r="W137">
        <v>190271.66666666666</v>
      </c>
      <c r="X137">
        <f>3/4*X136+1/4*X140</f>
        <v>30056</v>
      </c>
      <c r="AA137">
        <f aca="true" t="shared" si="4" ref="AA137:AA168">W137-X137</f>
        <v>160215.66666666666</v>
      </c>
    </row>
    <row r="138" spans="22:27" ht="12.75">
      <c r="V138" t="s">
        <v>172</v>
      </c>
      <c r="W138">
        <v>190655.66666666666</v>
      </c>
      <c r="X138">
        <f>1/2*X136+1/2*X140</f>
        <v>30175</v>
      </c>
      <c r="AA138">
        <f t="shared" si="4"/>
        <v>160480.66666666666</v>
      </c>
    </row>
    <row r="139" spans="22:27" ht="12.75">
      <c r="V139" t="s">
        <v>173</v>
      </c>
      <c r="W139">
        <v>191121.33333333334</v>
      </c>
      <c r="X139">
        <f>1/4*X136+3/4*X140</f>
        <v>30294</v>
      </c>
      <c r="AA139">
        <f t="shared" si="4"/>
        <v>160827.33333333334</v>
      </c>
    </row>
    <row r="140" spans="22:27" ht="12.75">
      <c r="V140" t="s">
        <v>174</v>
      </c>
      <c r="W140">
        <v>191650.66666666666</v>
      </c>
      <c r="X140" s="7">
        <v>30413</v>
      </c>
      <c r="Y140">
        <f>(Z140/X140)^(-1)</f>
        <v>0.956022884446121</v>
      </c>
      <c r="Z140" s="7">
        <v>31812</v>
      </c>
      <c r="AA140">
        <f t="shared" si="4"/>
        <v>161237.66666666666</v>
      </c>
    </row>
    <row r="141" spans="22:27" ht="12.75">
      <c r="V141" t="s">
        <v>175</v>
      </c>
      <c r="W141">
        <v>192074.66666666666</v>
      </c>
      <c r="X141">
        <f>3/4*X140+1/4*X144</f>
        <v>30537.25</v>
      </c>
      <c r="AA141">
        <f t="shared" si="4"/>
        <v>161537.41666666666</v>
      </c>
    </row>
    <row r="142" spans="22:27" ht="12.75">
      <c r="V142" t="s">
        <v>176</v>
      </c>
      <c r="W142">
        <v>192506.66666666666</v>
      </c>
      <c r="X142">
        <f>1/2*X140+1/2*X144</f>
        <v>30661.5</v>
      </c>
      <c r="AA142">
        <f t="shared" si="4"/>
        <v>161845.16666666666</v>
      </c>
    </row>
    <row r="143" spans="22:27" ht="12.75">
      <c r="V143" t="s">
        <v>177</v>
      </c>
      <c r="W143">
        <v>193024.33333333334</v>
      </c>
      <c r="X143">
        <f>1/4*X140+3/4*X144</f>
        <v>30785.75</v>
      </c>
      <c r="AA143">
        <f t="shared" si="4"/>
        <v>162238.58333333334</v>
      </c>
    </row>
    <row r="144" spans="22:27" ht="12.75">
      <c r="V144" t="s">
        <v>178</v>
      </c>
      <c r="W144">
        <v>193615.66666666666</v>
      </c>
      <c r="X144" s="7">
        <v>30910</v>
      </c>
      <c r="Y144">
        <f>(Z144/X144)^(-1)</f>
        <v>0.9553096798120905</v>
      </c>
      <c r="Z144" s="7">
        <v>32356</v>
      </c>
      <c r="AA144">
        <f t="shared" si="4"/>
        <v>162705.66666666666</v>
      </c>
    </row>
    <row r="145" spans="22:27" ht="12.75">
      <c r="V145" t="s">
        <v>179</v>
      </c>
      <c r="W145">
        <v>194106</v>
      </c>
      <c r="X145">
        <f>3/4*X144+1/4*X148</f>
        <v>31012.5</v>
      </c>
      <c r="AA145">
        <f t="shared" si="4"/>
        <v>163093.5</v>
      </c>
    </row>
    <row r="146" spans="22:27" ht="12.75">
      <c r="V146" t="s">
        <v>180</v>
      </c>
      <c r="W146">
        <v>194555.33333333334</v>
      </c>
      <c r="X146">
        <f>1/2*X144+1/2*X148</f>
        <v>31115</v>
      </c>
      <c r="AA146">
        <f t="shared" si="4"/>
        <v>163440.33333333334</v>
      </c>
    </row>
    <row r="147" spans="22:27" ht="12.75">
      <c r="V147" t="s">
        <v>181</v>
      </c>
      <c r="W147">
        <v>195068</v>
      </c>
      <c r="X147">
        <f>1/4*X144+3/4*X148</f>
        <v>31217.5</v>
      </c>
      <c r="AA147">
        <f t="shared" si="4"/>
        <v>163850.5</v>
      </c>
    </row>
    <row r="148" spans="22:27" ht="12.75">
      <c r="V148" t="s">
        <v>182</v>
      </c>
      <c r="W148">
        <v>195621</v>
      </c>
      <c r="X148" s="7">
        <v>31320</v>
      </c>
      <c r="Y148">
        <f>(Z148/X148)^(-1)</f>
        <v>0.9519178165461066</v>
      </c>
      <c r="Z148" s="7">
        <v>32902</v>
      </c>
      <c r="AA148">
        <f t="shared" si="4"/>
        <v>164301</v>
      </c>
    </row>
    <row r="149" spans="22:27" ht="12.75">
      <c r="V149" t="s">
        <v>183</v>
      </c>
      <c r="W149">
        <v>196085.33333333334</v>
      </c>
      <c r="X149">
        <f>3/4*X148+1/4*X152</f>
        <v>31285.25</v>
      </c>
      <c r="AA149">
        <f t="shared" si="4"/>
        <v>164800.08333333334</v>
      </c>
    </row>
    <row r="150" spans="22:27" ht="12.75">
      <c r="V150" t="s">
        <v>184</v>
      </c>
      <c r="W150">
        <v>196522</v>
      </c>
      <c r="X150">
        <f>1/2*X148+1/2*X152</f>
        <v>31250.5</v>
      </c>
      <c r="AA150">
        <f t="shared" si="4"/>
        <v>165271.5</v>
      </c>
    </row>
    <row r="151" spans="22:27" ht="12.75">
      <c r="V151" t="s">
        <v>185</v>
      </c>
      <c r="W151">
        <v>197050</v>
      </c>
      <c r="X151">
        <f>1/4*X148+3/4*X152</f>
        <v>31215.75</v>
      </c>
      <c r="AA151">
        <f t="shared" si="4"/>
        <v>165834.25</v>
      </c>
    </row>
    <row r="152" spans="22:27" ht="12.75">
      <c r="V152" t="s">
        <v>186</v>
      </c>
      <c r="W152">
        <v>197600.66666666666</v>
      </c>
      <c r="X152" s="7">
        <v>31181</v>
      </c>
      <c r="Y152">
        <f>(Z152/X152)^(-1)</f>
        <v>0.935495484683928</v>
      </c>
      <c r="Z152" s="7">
        <v>33331</v>
      </c>
      <c r="AA152">
        <f t="shared" si="4"/>
        <v>166419.66666666666</v>
      </c>
    </row>
    <row r="153" spans="22:27" ht="12.75">
      <c r="V153" t="s">
        <v>187</v>
      </c>
      <c r="W153">
        <v>197882</v>
      </c>
      <c r="X153">
        <f>3/4*X152+1/4*X156</f>
        <v>31293</v>
      </c>
      <c r="AA153">
        <f t="shared" si="4"/>
        <v>166589</v>
      </c>
    </row>
    <row r="154" spans="22:27" ht="12.75">
      <c r="V154" t="s">
        <v>188</v>
      </c>
      <c r="W154">
        <v>198295.66666666666</v>
      </c>
      <c r="X154">
        <f>1/2*X152+1/2*X156</f>
        <v>31405</v>
      </c>
      <c r="AA154">
        <f t="shared" si="4"/>
        <v>166890.66666666666</v>
      </c>
    </row>
    <row r="155" spans="22:27" ht="12.75">
      <c r="V155" t="s">
        <v>189</v>
      </c>
      <c r="W155">
        <v>198807</v>
      </c>
      <c r="X155">
        <f>1/4*X152+3/4*X156</f>
        <v>31517</v>
      </c>
      <c r="AA155">
        <f t="shared" si="4"/>
        <v>167290</v>
      </c>
    </row>
    <row r="156" spans="22:27" ht="12.75">
      <c r="V156" t="s">
        <v>190</v>
      </c>
      <c r="W156">
        <v>199351.66666666666</v>
      </c>
      <c r="X156" s="7">
        <v>31629</v>
      </c>
      <c r="Y156">
        <f>(Z156/X156)^(-1)</f>
        <v>0.9366282685303089</v>
      </c>
      <c r="Z156" s="7">
        <v>33769</v>
      </c>
      <c r="AA156">
        <f t="shared" si="4"/>
        <v>167722.66666666666</v>
      </c>
    </row>
    <row r="157" spans="22:27" ht="12.75">
      <c r="V157" t="s">
        <v>191</v>
      </c>
      <c r="W157">
        <v>199776</v>
      </c>
      <c r="X157">
        <f>3/4*X156+1/4*X160</f>
        <v>31697.25</v>
      </c>
      <c r="AA157">
        <f t="shared" si="4"/>
        <v>168078.75</v>
      </c>
    </row>
    <row r="158" spans="22:27" ht="12.75">
      <c r="V158" t="s">
        <v>192</v>
      </c>
      <c r="W158">
        <v>200279.33333333334</v>
      </c>
      <c r="X158">
        <f>1/2*X156+1/2*X160</f>
        <v>31765.5</v>
      </c>
      <c r="AA158">
        <f t="shared" si="4"/>
        <v>168513.83333333334</v>
      </c>
    </row>
    <row r="159" spans="22:27" ht="12.75">
      <c r="V159" t="s">
        <v>193</v>
      </c>
      <c r="W159">
        <v>200849.66666666666</v>
      </c>
      <c r="X159">
        <f>1/4*X156+3/4*X160</f>
        <v>31833.75</v>
      </c>
      <c r="AA159">
        <f t="shared" si="4"/>
        <v>169015.91666666666</v>
      </c>
    </row>
    <row r="160" spans="22:27" ht="12.75">
      <c r="V160" t="s">
        <v>194</v>
      </c>
      <c r="W160">
        <v>201457.33333333334</v>
      </c>
      <c r="X160" s="7">
        <v>31902</v>
      </c>
      <c r="Y160">
        <f>(Z160/X160)^(-1)</f>
        <v>0.9343642913627976</v>
      </c>
      <c r="Z160" s="7">
        <v>34143</v>
      </c>
      <c r="AA160">
        <f t="shared" si="4"/>
        <v>169555.33333333334</v>
      </c>
    </row>
    <row r="161" spans="22:27" ht="12.75">
      <c r="V161" t="s">
        <v>195</v>
      </c>
      <c r="W161">
        <v>202395.66666666666</v>
      </c>
      <c r="X161">
        <f>3/4*X160+1/4*X164</f>
        <v>31944.25</v>
      </c>
      <c r="AA161">
        <f t="shared" si="4"/>
        <v>170451.41666666666</v>
      </c>
    </row>
    <row r="162" spans="22:27" ht="12.75">
      <c r="V162" t="s">
        <v>196</v>
      </c>
      <c r="W162">
        <v>202835.33333333334</v>
      </c>
      <c r="X162">
        <f>1/2*X160+1/2*X164</f>
        <v>31986.5</v>
      </c>
      <c r="AA162">
        <f t="shared" si="4"/>
        <v>170848.83333333334</v>
      </c>
    </row>
    <row r="163" spans="22:27" ht="12.75">
      <c r="V163" t="s">
        <v>197</v>
      </c>
      <c r="W163">
        <v>203366.66666666666</v>
      </c>
      <c r="X163">
        <f>1/4*X160+3/4*X164</f>
        <v>32028.75</v>
      </c>
      <c r="AA163">
        <f t="shared" si="4"/>
        <v>171337.91666666666</v>
      </c>
    </row>
    <row r="164" spans="22:27" ht="12.75">
      <c r="V164" t="s">
        <v>198</v>
      </c>
      <c r="W164">
        <v>203935.33333333334</v>
      </c>
      <c r="X164" s="7">
        <v>32071</v>
      </c>
      <c r="Y164">
        <f>(Z164/X164)^(-1)</f>
        <v>0.9322423114935179</v>
      </c>
      <c r="Z164" s="7">
        <v>34402</v>
      </c>
      <c r="AA164">
        <f t="shared" si="4"/>
        <v>171864.33333333334</v>
      </c>
    </row>
    <row r="165" spans="22:27" ht="12.75">
      <c r="V165" t="s">
        <v>199</v>
      </c>
      <c r="W165">
        <v>204395</v>
      </c>
      <c r="X165">
        <f>3/4*X164+1/4*X168</f>
        <v>32122</v>
      </c>
      <c r="AA165">
        <f t="shared" si="4"/>
        <v>172273</v>
      </c>
    </row>
    <row r="166" spans="22:27" ht="12.75">
      <c r="V166" t="s">
        <v>200</v>
      </c>
      <c r="W166">
        <v>204905</v>
      </c>
      <c r="X166">
        <f>1/2*X164+1/2*X168</f>
        <v>32173</v>
      </c>
      <c r="AA166">
        <f t="shared" si="4"/>
        <v>172732</v>
      </c>
    </row>
    <row r="167" spans="22:27" ht="12.75">
      <c r="V167" t="s">
        <v>201</v>
      </c>
      <c r="W167">
        <v>205482.66666666666</v>
      </c>
      <c r="X167">
        <f>1/4*X164+3/4*X168</f>
        <v>32224</v>
      </c>
      <c r="AA167">
        <f t="shared" si="4"/>
        <v>173258.66666666666</v>
      </c>
    </row>
    <row r="168" spans="22:27" ht="12.75">
      <c r="V168" t="s">
        <v>202</v>
      </c>
      <c r="W168">
        <v>206097.66666666666</v>
      </c>
      <c r="X168" s="7">
        <v>32275</v>
      </c>
      <c r="Y168">
        <f>(Z168/X168)^(-1)</f>
        <v>0.9322915162194171</v>
      </c>
      <c r="Z168" s="7">
        <v>34619</v>
      </c>
      <c r="AA168">
        <f t="shared" si="4"/>
        <v>173822.66666666666</v>
      </c>
    </row>
    <row r="169" spans="22:27" ht="12.75">
      <c r="V169" t="s">
        <v>203</v>
      </c>
      <c r="W169">
        <v>206876</v>
      </c>
      <c r="X169">
        <f>3/4*X168+1/4*X172</f>
        <v>32340.75</v>
      </c>
      <c r="AA169">
        <f aca="true" t="shared" si="5" ref="AA169:AA186">W169-X169</f>
        <v>174535.25</v>
      </c>
    </row>
    <row r="170" spans="22:27" ht="12.75">
      <c r="V170" t="s">
        <v>204</v>
      </c>
      <c r="W170">
        <v>207431.66666666666</v>
      </c>
      <c r="X170">
        <f>1/2*X168+1/2*X172</f>
        <v>32406.5</v>
      </c>
      <c r="AA170">
        <f t="shared" si="5"/>
        <v>175025.16666666666</v>
      </c>
    </row>
    <row r="171" spans="22:27" ht="12.75">
      <c r="V171" t="s">
        <v>205</v>
      </c>
      <c r="W171">
        <v>208043.66666666666</v>
      </c>
      <c r="X171">
        <f>1/4*X168+3/4*X172</f>
        <v>32472.25</v>
      </c>
      <c r="AA171">
        <f t="shared" si="5"/>
        <v>175571.41666666666</v>
      </c>
    </row>
    <row r="172" spans="22:27" ht="12.75">
      <c r="V172" t="s">
        <v>206</v>
      </c>
      <c r="W172">
        <v>208660.33333333334</v>
      </c>
      <c r="X172" s="7">
        <v>32538</v>
      </c>
      <c r="Y172">
        <f>(Z172/X172)^(-1)</f>
        <v>0.9350537387206161</v>
      </c>
      <c r="Z172" s="7">
        <v>34798</v>
      </c>
      <c r="AA172">
        <f t="shared" si="5"/>
        <v>176122.33333333334</v>
      </c>
    </row>
    <row r="173" spans="22:27" ht="12.75">
      <c r="V173" t="s">
        <v>207</v>
      </c>
      <c r="W173">
        <v>211586</v>
      </c>
      <c r="X173">
        <f>3/4*X172+1/4*X176</f>
        <v>32605.5</v>
      </c>
      <c r="AA173">
        <f t="shared" si="5"/>
        <v>178980.5</v>
      </c>
    </row>
    <row r="174" spans="22:27" ht="12.75">
      <c r="V174" t="s">
        <v>208</v>
      </c>
      <c r="W174">
        <v>212242</v>
      </c>
      <c r="X174">
        <f>1/2*X172+1/2*X176</f>
        <v>32673</v>
      </c>
      <c r="AA174">
        <f t="shared" si="5"/>
        <v>179569</v>
      </c>
    </row>
    <row r="175" spans="22:27" ht="12.75">
      <c r="V175" t="s">
        <v>209</v>
      </c>
      <c r="W175">
        <v>212918.66666666666</v>
      </c>
      <c r="X175">
        <f>1/4*X172+3/4*X176</f>
        <v>32740.5</v>
      </c>
      <c r="AA175">
        <f t="shared" si="5"/>
        <v>180178.16666666666</v>
      </c>
    </row>
    <row r="176" spans="22:27" ht="12.75">
      <c r="V176" t="s">
        <v>210</v>
      </c>
      <c r="W176">
        <v>213560.33333333334</v>
      </c>
      <c r="X176" s="7">
        <v>32808</v>
      </c>
      <c r="Z176" s="7">
        <v>34126</v>
      </c>
      <c r="AA176">
        <f t="shared" si="5"/>
        <v>180752.33333333334</v>
      </c>
    </row>
    <row r="177" spans="22:27" ht="12.75">
      <c r="V177" t="s">
        <v>211</v>
      </c>
      <c r="W177">
        <v>214101</v>
      </c>
      <c r="X177">
        <f>3/4*X176+1/4*X180</f>
        <v>32855</v>
      </c>
      <c r="AA177">
        <f t="shared" si="5"/>
        <v>181246</v>
      </c>
    </row>
    <row r="178" spans="22:27" ht="12.75">
      <c r="V178" t="s">
        <v>212</v>
      </c>
      <c r="W178">
        <v>214735.66666666666</v>
      </c>
      <c r="X178">
        <f>1/2*X176+1/2*X180</f>
        <v>32902</v>
      </c>
      <c r="AA178">
        <f t="shared" si="5"/>
        <v>181833.66666666666</v>
      </c>
    </row>
    <row r="179" spans="22:27" ht="12.75">
      <c r="V179" t="s">
        <v>213</v>
      </c>
      <c r="W179">
        <v>215421.66666666666</v>
      </c>
      <c r="X179">
        <f>1/4*X176+3/4*X180</f>
        <v>32949</v>
      </c>
      <c r="AA179">
        <f t="shared" si="5"/>
        <v>182472.66666666666</v>
      </c>
    </row>
    <row r="180" spans="22:27" ht="12.75">
      <c r="V180" t="s">
        <v>214</v>
      </c>
      <c r="W180">
        <v>216111.66666666666</v>
      </c>
      <c r="X180" s="7">
        <v>32996</v>
      </c>
      <c r="AA180">
        <f t="shared" si="5"/>
        <v>183115.66666666666</v>
      </c>
    </row>
    <row r="181" spans="22:27" ht="12.75">
      <c r="V181" t="s">
        <v>215</v>
      </c>
      <c r="W181">
        <v>216664</v>
      </c>
      <c r="X181">
        <f>3/4*X180+1/4*X184</f>
        <v>33050.5</v>
      </c>
      <c r="AA181">
        <f t="shared" si="5"/>
        <v>183613.5</v>
      </c>
    </row>
    <row r="182" spans="22:27" ht="12.75">
      <c r="V182" t="s">
        <v>216</v>
      </c>
      <c r="W182">
        <v>217203.66666666666</v>
      </c>
      <c r="X182">
        <f>1/2*X180+1/2*X184</f>
        <v>33105</v>
      </c>
      <c r="AA182">
        <f t="shared" si="5"/>
        <v>184098.66666666666</v>
      </c>
    </row>
    <row r="183" spans="22:27" ht="12.75">
      <c r="V183" t="s">
        <v>217</v>
      </c>
      <c r="W183">
        <v>217867.66666666666</v>
      </c>
      <c r="X183">
        <f>1/4*X180+3/4*X184</f>
        <v>33159.5</v>
      </c>
      <c r="AA183">
        <f t="shared" si="5"/>
        <v>184708.16666666666</v>
      </c>
    </row>
    <row r="184" spans="22:27" ht="12.75">
      <c r="V184" t="s">
        <v>218</v>
      </c>
      <c r="W184">
        <v>218543</v>
      </c>
      <c r="X184" s="7">
        <v>33214</v>
      </c>
      <c r="AA184">
        <f t="shared" si="5"/>
        <v>185329</v>
      </c>
    </row>
    <row r="185" spans="22:27" ht="12.75">
      <c r="V185" t="s">
        <v>219</v>
      </c>
      <c r="W185">
        <v>220109.33333333334</v>
      </c>
      <c r="X185" s="7">
        <v>34126</v>
      </c>
      <c r="AA185">
        <f t="shared" si="5"/>
        <v>185983.33333333334</v>
      </c>
    </row>
    <row r="186" spans="22:27" ht="12.75">
      <c r="V186" t="s">
        <v>220</v>
      </c>
      <c r="W186">
        <v>220774</v>
      </c>
      <c r="X186" s="8">
        <v>34187.666666666664</v>
      </c>
      <c r="AA186">
        <f t="shared" si="5"/>
        <v>186586.33333333334</v>
      </c>
    </row>
    <row r="187" spans="22:27" ht="12.75">
      <c r="V187" t="s">
        <v>261</v>
      </c>
      <c r="W187" s="8">
        <f>R89</f>
        <v>221512.66666666666</v>
      </c>
      <c r="X187" s="8">
        <v>34289</v>
      </c>
      <c r="AA187">
        <f aca="true" t="shared" si="6" ref="AA187:AA192">W187-X187</f>
        <v>187223.66666666666</v>
      </c>
    </row>
    <row r="188" spans="22:27" ht="12.75">
      <c r="V188" t="s">
        <v>260</v>
      </c>
      <c r="W188" s="8">
        <f>S89</f>
        <v>222275.66666666666</v>
      </c>
      <c r="X188" s="8">
        <v>34432</v>
      </c>
      <c r="AA188">
        <f t="shared" si="6"/>
        <v>187843.66666666666</v>
      </c>
    </row>
    <row r="189" spans="22:27" ht="12.75">
      <c r="V189" t="s">
        <v>266</v>
      </c>
      <c r="W189">
        <f>P90</f>
        <v>222356</v>
      </c>
      <c r="X189" s="8">
        <v>34465</v>
      </c>
      <c r="AA189">
        <f t="shared" si="6"/>
        <v>187891</v>
      </c>
    </row>
    <row r="190" spans="22:27" ht="12.75">
      <c r="V190" t="s">
        <v>267</v>
      </c>
      <c r="W190">
        <f>Q90</f>
        <v>222973.33333333334</v>
      </c>
      <c r="X190">
        <f>(34499+34546+34572)/3</f>
        <v>34539</v>
      </c>
      <c r="Y190">
        <f>AVERAGE(Y108:Y185)</f>
        <v>0.9491393097113379</v>
      </c>
      <c r="AA190">
        <f t="shared" si="6"/>
        <v>188434.33333333334</v>
      </c>
    </row>
    <row r="191" spans="22:27" ht="12.75">
      <c r="V191" t="s">
        <v>268</v>
      </c>
      <c r="W191" s="4">
        <f>R90</f>
        <v>223680</v>
      </c>
      <c r="X191">
        <f>(34617+34654+34698)/3</f>
        <v>34656.333333333336</v>
      </c>
      <c r="Y191">
        <f>AVERAGE(Y108:Y144)</f>
        <v>0.957737483753605</v>
      </c>
      <c r="AA191">
        <f t="shared" si="6"/>
        <v>189023.66666666666</v>
      </c>
    </row>
    <row r="192" spans="22:27" ht="12.75">
      <c r="V192" t="s">
        <v>269</v>
      </c>
      <c r="W192" s="4">
        <f>S90</f>
        <v>224418</v>
      </c>
      <c r="X192" s="10">
        <v>34796</v>
      </c>
      <c r="AA192">
        <f t="shared" si="6"/>
        <v>189622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4"/>
  <sheetViews>
    <sheetView workbookViewId="0" topLeftCell="A1">
      <selection activeCell="E29" sqref="E29"/>
    </sheetView>
  </sheetViews>
  <sheetFormatPr defaultColWidth="9.140625" defaultRowHeight="12.75"/>
  <cols>
    <col min="4" max="4" width="11.00390625" style="0" bestFit="1" customWidth="1"/>
  </cols>
  <sheetData>
    <row r="1" spans="1:2" ht="12.75">
      <c r="A1" t="s">
        <v>223</v>
      </c>
      <c r="B1" t="s">
        <v>224</v>
      </c>
    </row>
    <row r="2" ht="12.75">
      <c r="A2" t="s">
        <v>225</v>
      </c>
    </row>
    <row r="5" ht="12.75">
      <c r="D5" s="1" t="s">
        <v>226</v>
      </c>
    </row>
    <row r="6" ht="12.75">
      <c r="D6" s="1">
        <v>40</v>
      </c>
    </row>
    <row r="7" spans="1:9" ht="12.75">
      <c r="A7" t="s">
        <v>227</v>
      </c>
      <c r="B7" t="s">
        <v>228</v>
      </c>
      <c r="C7" t="s">
        <v>253</v>
      </c>
      <c r="D7" t="s">
        <v>229</v>
      </c>
      <c r="H7" t="s">
        <v>222</v>
      </c>
      <c r="I7" t="s">
        <v>255</v>
      </c>
    </row>
    <row r="8" spans="1:9" ht="12.75">
      <c r="A8">
        <v>1950</v>
      </c>
      <c r="B8">
        <v>941231</v>
      </c>
      <c r="C8">
        <v>1460261</v>
      </c>
      <c r="D8">
        <f>B8*$D$6*52</f>
        <v>1957760480</v>
      </c>
      <c r="G8" t="s">
        <v>254</v>
      </c>
      <c r="H8" s="3">
        <v>1786761</v>
      </c>
      <c r="I8">
        <v>2598015</v>
      </c>
    </row>
    <row r="9" spans="1:9" ht="12.75">
      <c r="A9">
        <v>1951</v>
      </c>
      <c r="G9" t="s">
        <v>43</v>
      </c>
      <c r="H9">
        <f>H8*3/4+H12*1/4</f>
        <v>1786028.5</v>
      </c>
      <c r="I9">
        <f>I8*3/4+I12*1/4</f>
        <v>2571623.5</v>
      </c>
    </row>
    <row r="10" spans="1:9" ht="12.75">
      <c r="A10">
        <v>1952</v>
      </c>
      <c r="G10" t="s">
        <v>44</v>
      </c>
      <c r="H10">
        <f>H8*1/2+H12*1/2</f>
        <v>1785296</v>
      </c>
      <c r="I10">
        <f>I8*1/2+I12*1/2</f>
        <v>2545232</v>
      </c>
    </row>
    <row r="11" spans="1:9" ht="12.75">
      <c r="A11">
        <v>1953</v>
      </c>
      <c r="B11">
        <v>2338379</v>
      </c>
      <c r="C11">
        <v>3555067</v>
      </c>
      <c r="D11">
        <f aca="true" t="shared" si="0" ref="D11:D62">B11*$D$6*52</f>
        <v>4863828320</v>
      </c>
      <c r="G11" t="s">
        <v>45</v>
      </c>
      <c r="H11">
        <f>H8*1/4+H12*3/4</f>
        <v>1784563.5</v>
      </c>
      <c r="I11">
        <f>I8*1/4+I12*3/4</f>
        <v>2518840.5</v>
      </c>
    </row>
    <row r="12" spans="1:9" ht="12.75">
      <c r="A12">
        <v>1954</v>
      </c>
      <c r="B12">
        <v>2159404</v>
      </c>
      <c r="C12">
        <v>3279579</v>
      </c>
      <c r="D12">
        <f t="shared" si="0"/>
        <v>4491560320</v>
      </c>
      <c r="G12" t="s">
        <v>46</v>
      </c>
      <c r="H12" s="3">
        <v>1783831</v>
      </c>
      <c r="I12">
        <v>2492449</v>
      </c>
    </row>
    <row r="13" spans="1:9" ht="12.75">
      <c r="A13">
        <v>1955</v>
      </c>
      <c r="B13">
        <v>2003012</v>
      </c>
      <c r="C13">
        <v>2930863</v>
      </c>
      <c r="D13">
        <f t="shared" si="0"/>
        <v>4166264960</v>
      </c>
      <c r="G13" t="s">
        <v>47</v>
      </c>
      <c r="H13">
        <f>H12*3/4+H16*1/4</f>
        <v>1789487</v>
      </c>
      <c r="I13">
        <f>I12*3/4+I16*1/4</f>
        <v>2492346</v>
      </c>
    </row>
    <row r="14" spans="1:9" ht="12.75">
      <c r="A14">
        <v>1956</v>
      </c>
      <c r="B14">
        <v>1913912</v>
      </c>
      <c r="C14">
        <v>2795460</v>
      </c>
      <c r="D14">
        <f t="shared" si="0"/>
        <v>3980936960</v>
      </c>
      <c r="G14" t="s">
        <v>48</v>
      </c>
      <c r="H14">
        <f>H12*1/2+H16*1/2</f>
        <v>1795143</v>
      </c>
      <c r="I14">
        <f>I12*1/2+I16*1/2</f>
        <v>2492243</v>
      </c>
    </row>
    <row r="15" spans="1:9" ht="12.75">
      <c r="A15">
        <v>1957</v>
      </c>
      <c r="B15">
        <v>1830532</v>
      </c>
      <c r="C15">
        <v>2758069</v>
      </c>
      <c r="D15">
        <f t="shared" si="0"/>
        <v>3807506560</v>
      </c>
      <c r="G15" t="s">
        <v>49</v>
      </c>
      <c r="H15">
        <f>H12*1/4+H16*3/4</f>
        <v>1800799</v>
      </c>
      <c r="I15">
        <f>I12*1/4+I16*3/4</f>
        <v>2492140</v>
      </c>
    </row>
    <row r="16" spans="1:9" ht="12.75">
      <c r="A16">
        <v>1958</v>
      </c>
      <c r="B16" s="4">
        <v>1786761</v>
      </c>
      <c r="C16">
        <v>2598015</v>
      </c>
      <c r="D16">
        <f t="shared" si="0"/>
        <v>3716462880</v>
      </c>
      <c r="G16" t="s">
        <v>50</v>
      </c>
      <c r="H16" s="3">
        <v>1806455</v>
      </c>
      <c r="I16">
        <v>2492037</v>
      </c>
    </row>
    <row r="17" spans="1:9" ht="12.75">
      <c r="A17">
        <v>1959</v>
      </c>
      <c r="B17">
        <v>1783831</v>
      </c>
      <c r="C17">
        <v>2492449</v>
      </c>
      <c r="D17">
        <f t="shared" si="0"/>
        <v>3710368480</v>
      </c>
      <c r="G17" t="s">
        <v>51</v>
      </c>
      <c r="H17">
        <f>H16*3/4+H20*1/4</f>
        <v>1816792</v>
      </c>
      <c r="I17">
        <f>I16*3/4+I20*1/4</f>
        <v>2507255.75</v>
      </c>
    </row>
    <row r="18" spans="1:9" ht="12.75">
      <c r="A18">
        <v>1960</v>
      </c>
      <c r="B18">
        <v>1806455</v>
      </c>
      <c r="C18">
        <v>2492037</v>
      </c>
      <c r="D18">
        <f t="shared" si="0"/>
        <v>3757426400</v>
      </c>
      <c r="G18" t="s">
        <v>52</v>
      </c>
      <c r="H18">
        <f>H16*1/2+H20*1/2</f>
        <v>1827129</v>
      </c>
      <c r="I18">
        <f>I16*1/2+I20*1/2</f>
        <v>2522474.5</v>
      </c>
    </row>
    <row r="19" spans="1:9" ht="12.75">
      <c r="A19">
        <v>1961</v>
      </c>
      <c r="B19">
        <v>1847803</v>
      </c>
      <c r="C19">
        <v>2552912</v>
      </c>
      <c r="D19">
        <f t="shared" si="0"/>
        <v>3843430240</v>
      </c>
      <c r="G19" t="s">
        <v>53</v>
      </c>
      <c r="H19">
        <f>H16*1/4+H20*3/4</f>
        <v>1837466</v>
      </c>
      <c r="I19">
        <f>I16*1/4+I20*3/4</f>
        <v>2537693.25</v>
      </c>
    </row>
    <row r="20" spans="1:9" ht="12.75">
      <c r="A20">
        <v>1962</v>
      </c>
      <c r="B20">
        <v>1921062</v>
      </c>
      <c r="C20">
        <v>2687690</v>
      </c>
      <c r="D20">
        <f t="shared" si="0"/>
        <v>3995808960</v>
      </c>
      <c r="G20" t="s">
        <v>54</v>
      </c>
      <c r="H20" s="3">
        <v>1847803</v>
      </c>
      <c r="I20">
        <v>2552912</v>
      </c>
    </row>
    <row r="21" spans="1:9" ht="12.75">
      <c r="A21">
        <v>1963</v>
      </c>
      <c r="B21">
        <v>1964195</v>
      </c>
      <c r="C21">
        <v>2695240</v>
      </c>
      <c r="D21">
        <f t="shared" si="0"/>
        <v>4085525600</v>
      </c>
      <c r="G21" t="s">
        <v>55</v>
      </c>
      <c r="H21">
        <f>H20*3/4+H24*1/4</f>
        <v>1866117.75</v>
      </c>
      <c r="I21">
        <f>I20*3/4+I24*1/4</f>
        <v>2586606.5</v>
      </c>
    </row>
    <row r="22" spans="1:9" ht="12.75">
      <c r="A22">
        <v>1964</v>
      </c>
      <c r="B22">
        <v>1952708</v>
      </c>
      <c r="C22">
        <v>2690141</v>
      </c>
      <c r="D22">
        <f t="shared" si="0"/>
        <v>4061632640</v>
      </c>
      <c r="G22" t="s">
        <v>56</v>
      </c>
      <c r="H22">
        <f>H20*1/2+H24*1/2</f>
        <v>1884432.5</v>
      </c>
      <c r="I22">
        <f>I20*1/2+I24*1/2</f>
        <v>2620301</v>
      </c>
    </row>
    <row r="23" spans="1:9" ht="12.75">
      <c r="A23">
        <v>1965</v>
      </c>
      <c r="B23">
        <v>1891436</v>
      </c>
      <c r="C23">
        <v>2723800</v>
      </c>
      <c r="D23">
        <f t="shared" si="0"/>
        <v>3934186880</v>
      </c>
      <c r="G23" t="s">
        <v>57</v>
      </c>
      <c r="H23">
        <f>H20*1/4+H24*3/4</f>
        <v>1902747.25</v>
      </c>
      <c r="I23">
        <f>I20*1/4+I24*3/4</f>
        <v>2653995.5</v>
      </c>
    </row>
    <row r="24" spans="1:9" ht="12.75">
      <c r="A24">
        <v>1966</v>
      </c>
      <c r="B24">
        <v>2177316</v>
      </c>
      <c r="C24">
        <v>3229209</v>
      </c>
      <c r="D24">
        <f t="shared" si="0"/>
        <v>4528817280</v>
      </c>
      <c r="G24" t="s">
        <v>58</v>
      </c>
      <c r="H24" s="3">
        <v>1921062</v>
      </c>
      <c r="I24">
        <v>2687690</v>
      </c>
    </row>
    <row r="25" spans="1:9" ht="12.75">
      <c r="A25">
        <v>1967</v>
      </c>
      <c r="B25">
        <v>2183393</v>
      </c>
      <c r="C25">
        <v>3411931</v>
      </c>
      <c r="D25">
        <f t="shared" si="0"/>
        <v>4541457440</v>
      </c>
      <c r="G25" t="s">
        <v>59</v>
      </c>
      <c r="H25">
        <f>H24*3/4+H28*1/4</f>
        <v>1931845.25</v>
      </c>
      <c r="I25">
        <f>I24*3/4+I28*1/4</f>
        <v>2689577.5</v>
      </c>
    </row>
    <row r="26" spans="1:9" ht="12.75">
      <c r="A26">
        <v>1968</v>
      </c>
      <c r="B26">
        <v>2283893</v>
      </c>
      <c r="C26">
        <v>3489588</v>
      </c>
      <c r="D26">
        <f t="shared" si="0"/>
        <v>4750497440</v>
      </c>
      <c r="G26" t="s">
        <v>60</v>
      </c>
      <c r="H26">
        <f>H24*1/2+H28*1/2</f>
        <v>1942628.5</v>
      </c>
      <c r="I26">
        <f>I24*1/2+I28*1/2</f>
        <v>2691465</v>
      </c>
    </row>
    <row r="27" spans="1:9" ht="12.75">
      <c r="A27">
        <v>1969</v>
      </c>
      <c r="B27">
        <v>2277378</v>
      </c>
      <c r="C27">
        <v>3449271</v>
      </c>
      <c r="D27">
        <f t="shared" si="0"/>
        <v>4736946240</v>
      </c>
      <c r="G27" t="s">
        <v>61</v>
      </c>
      <c r="H27">
        <f>H24*1/4+H28*3/4</f>
        <v>1953411.75</v>
      </c>
      <c r="I27">
        <f>I24*1/4+I28*3/4</f>
        <v>2693352.5</v>
      </c>
    </row>
    <row r="28" spans="1:9" ht="12.75">
      <c r="A28">
        <v>1970</v>
      </c>
      <c r="B28">
        <v>1997955</v>
      </c>
      <c r="C28">
        <v>2983868</v>
      </c>
      <c r="D28">
        <f t="shared" si="0"/>
        <v>4155746400</v>
      </c>
      <c r="G28" t="s">
        <v>62</v>
      </c>
      <c r="H28" s="3">
        <v>1964195</v>
      </c>
      <c r="I28">
        <v>2695240</v>
      </c>
    </row>
    <row r="29" spans="1:9" ht="12.75">
      <c r="A29">
        <v>1971</v>
      </c>
      <c r="B29">
        <v>1873786</v>
      </c>
      <c r="C29">
        <v>2626785</v>
      </c>
      <c r="D29">
        <f t="shared" si="0"/>
        <v>3897474880</v>
      </c>
      <c r="G29" t="s">
        <v>63</v>
      </c>
      <c r="H29">
        <f>H28*3/4+H32*1/4</f>
        <v>1961323.25</v>
      </c>
      <c r="I29">
        <f>I28*3/4+I32*1/4</f>
        <v>2693965.25</v>
      </c>
    </row>
    <row r="30" spans="1:9" ht="12.75">
      <c r="A30">
        <v>1972</v>
      </c>
      <c r="B30">
        <v>1747972</v>
      </c>
      <c r="C30">
        <v>2356301</v>
      </c>
      <c r="D30">
        <f t="shared" si="0"/>
        <v>3635781760</v>
      </c>
      <c r="G30" t="s">
        <v>64</v>
      </c>
      <c r="H30">
        <f>H28*1/2+H32*1/2</f>
        <v>1958451.5</v>
      </c>
      <c r="I30">
        <f>I28*1/2+I32*1/2</f>
        <v>2692690.5</v>
      </c>
    </row>
    <row r="31" spans="1:9" ht="12.75">
      <c r="A31">
        <v>1973</v>
      </c>
      <c r="B31">
        <v>1702108</v>
      </c>
      <c r="C31">
        <v>2231908</v>
      </c>
      <c r="D31">
        <f t="shared" si="0"/>
        <v>3540384640</v>
      </c>
      <c r="G31" t="s">
        <v>65</v>
      </c>
      <c r="H31">
        <f>H28*1/4+H32*3/4</f>
        <v>1955579.75</v>
      </c>
      <c r="I31">
        <f>I28*1/4+I32*3/4</f>
        <v>2691415.75</v>
      </c>
    </row>
    <row r="32" spans="1:9" ht="12.75">
      <c r="A32">
        <v>1974</v>
      </c>
      <c r="B32">
        <v>1679055</v>
      </c>
      <c r="C32">
        <v>2157023</v>
      </c>
      <c r="D32">
        <f t="shared" si="0"/>
        <v>3492434400</v>
      </c>
      <c r="G32" t="s">
        <v>66</v>
      </c>
      <c r="H32" s="3">
        <v>1952708</v>
      </c>
      <c r="I32">
        <v>2690141</v>
      </c>
    </row>
    <row r="33" spans="1:9" ht="12.75">
      <c r="A33">
        <v>1975</v>
      </c>
      <c r="B33">
        <v>1646534</v>
      </c>
      <c r="C33">
        <v>2104795</v>
      </c>
      <c r="D33">
        <f t="shared" si="0"/>
        <v>3424790720</v>
      </c>
      <c r="G33" t="s">
        <v>67</v>
      </c>
      <c r="H33">
        <f>H32*3/4+H36*1/4</f>
        <v>1937390</v>
      </c>
      <c r="I33">
        <f>I32*3/4+I36*1/4</f>
        <v>2698555.75</v>
      </c>
    </row>
    <row r="34" spans="1:9" ht="12.75">
      <c r="A34">
        <v>1976</v>
      </c>
      <c r="B34">
        <v>1623785</v>
      </c>
      <c r="C34">
        <v>2083581</v>
      </c>
      <c r="D34">
        <f t="shared" si="0"/>
        <v>3377472800</v>
      </c>
      <c r="G34" t="s">
        <v>68</v>
      </c>
      <c r="H34">
        <f>H32*1/2+H36*1/2</f>
        <v>1922072</v>
      </c>
      <c r="I34">
        <f>I32*1/2+I36*1/2</f>
        <v>2706970.5</v>
      </c>
    </row>
    <row r="35" spans="1:9" ht="12.75">
      <c r="A35">
        <v>1977</v>
      </c>
      <c r="B35">
        <v>1615158</v>
      </c>
      <c r="C35">
        <v>2074543</v>
      </c>
      <c r="D35">
        <f t="shared" si="0"/>
        <v>3359528640</v>
      </c>
      <c r="G35" t="s">
        <v>69</v>
      </c>
      <c r="H35">
        <f>H32*1/4+H36*3/4</f>
        <v>1906754</v>
      </c>
      <c r="I35">
        <f>I32*1/4+I36*3/4</f>
        <v>2715385.25</v>
      </c>
    </row>
    <row r="36" spans="1:9" ht="12.75">
      <c r="A36">
        <v>1978</v>
      </c>
      <c r="B36">
        <v>1590530</v>
      </c>
      <c r="C36">
        <v>2062404</v>
      </c>
      <c r="D36">
        <f t="shared" si="0"/>
        <v>3308302400</v>
      </c>
      <c r="G36" t="s">
        <v>70</v>
      </c>
      <c r="H36" s="3">
        <v>1891436</v>
      </c>
      <c r="I36">
        <v>2723800</v>
      </c>
    </row>
    <row r="37" spans="1:9" ht="12.75">
      <c r="A37">
        <v>1979</v>
      </c>
      <c r="B37">
        <v>1569070</v>
      </c>
      <c r="C37">
        <v>2027494</v>
      </c>
      <c r="D37">
        <f t="shared" si="0"/>
        <v>3263665600</v>
      </c>
      <c r="G37" t="s">
        <v>71</v>
      </c>
      <c r="H37">
        <f>H36*3/4+H40*1/4</f>
        <v>1962906</v>
      </c>
      <c r="I37">
        <f>I36*3/4+I40*1/4</f>
        <v>2850152.25</v>
      </c>
    </row>
    <row r="38" spans="1:9" ht="12.75">
      <c r="A38">
        <v>1980</v>
      </c>
      <c r="B38">
        <v>1562100</v>
      </c>
      <c r="C38">
        <v>2050826</v>
      </c>
      <c r="D38">
        <f t="shared" si="0"/>
        <v>3249168000</v>
      </c>
      <c r="G38" t="s">
        <v>72</v>
      </c>
      <c r="H38">
        <f>H36*1/2+H40*1/2</f>
        <v>2034376</v>
      </c>
      <c r="I38">
        <f>I36*1/2+I40*1/2</f>
        <v>2976504.5</v>
      </c>
    </row>
    <row r="39" spans="1:9" ht="12.75">
      <c r="A39">
        <v>1981</v>
      </c>
      <c r="B39">
        <v>1581065</v>
      </c>
      <c r="C39">
        <v>2082897</v>
      </c>
      <c r="D39">
        <f t="shared" si="0"/>
        <v>3288615200</v>
      </c>
      <c r="G39" t="s">
        <v>73</v>
      </c>
      <c r="H39">
        <f>H36*1/4+H40*3/4</f>
        <v>2105846</v>
      </c>
      <c r="I39">
        <f>I36*1/4+I40*3/4</f>
        <v>3102856.75</v>
      </c>
    </row>
    <row r="40" spans="1:9" ht="12.75">
      <c r="A40">
        <v>1982</v>
      </c>
      <c r="B40">
        <v>1580128</v>
      </c>
      <c r="C40">
        <v>2108612</v>
      </c>
      <c r="D40">
        <f t="shared" si="0"/>
        <v>3286666240</v>
      </c>
      <c r="G40" t="s">
        <v>74</v>
      </c>
      <c r="H40" s="3">
        <v>2177316</v>
      </c>
      <c r="I40">
        <v>3229209</v>
      </c>
    </row>
    <row r="41" spans="1:9" ht="12.75">
      <c r="A41">
        <v>1983</v>
      </c>
      <c r="B41">
        <v>1603832</v>
      </c>
      <c r="C41">
        <v>2123349</v>
      </c>
      <c r="D41">
        <f t="shared" si="0"/>
        <v>3335970560</v>
      </c>
      <c r="G41" t="s">
        <v>75</v>
      </c>
      <c r="H41">
        <f>H40*3/4+H44*1/4</f>
        <v>2178835.25</v>
      </c>
      <c r="I41">
        <f>I40*3/4+I44*1/4</f>
        <v>3274889.5</v>
      </c>
    </row>
    <row r="42" spans="1:9" ht="12.75">
      <c r="A42">
        <v>1984</v>
      </c>
      <c r="B42">
        <v>1627427</v>
      </c>
      <c r="C42">
        <v>2138157</v>
      </c>
      <c r="D42">
        <f t="shared" si="0"/>
        <v>3385048160</v>
      </c>
      <c r="G42" t="s">
        <v>76</v>
      </c>
      <c r="H42">
        <f>H40*1/2+H44*1/2</f>
        <v>2180354.5</v>
      </c>
      <c r="I42">
        <f>I40*1/2+I44*1/2</f>
        <v>3320570</v>
      </c>
    </row>
    <row r="43" spans="1:9" ht="12.75">
      <c r="A43">
        <v>1985</v>
      </c>
      <c r="B43">
        <v>1635665</v>
      </c>
      <c r="C43">
        <v>2151032</v>
      </c>
      <c r="D43">
        <f t="shared" si="0"/>
        <v>3402183200</v>
      </c>
      <c r="G43" t="s">
        <v>77</v>
      </c>
      <c r="H43">
        <f>H40*1/4+H44*3/4</f>
        <v>2181873.75</v>
      </c>
      <c r="I43">
        <f>I40*1/4+I44*3/4</f>
        <v>3366250.5</v>
      </c>
    </row>
    <row r="44" spans="1:9" ht="12.75">
      <c r="A44">
        <v>1986</v>
      </c>
      <c r="B44">
        <v>1643784</v>
      </c>
      <c r="C44">
        <v>2169112</v>
      </c>
      <c r="D44">
        <f t="shared" si="0"/>
        <v>3419070720</v>
      </c>
      <c r="G44" t="s">
        <v>78</v>
      </c>
      <c r="H44" s="3">
        <v>2183393</v>
      </c>
      <c r="I44">
        <v>3411931</v>
      </c>
    </row>
    <row r="45" spans="1:9" ht="12.75">
      <c r="A45">
        <v>1987</v>
      </c>
      <c r="B45">
        <v>1650515</v>
      </c>
      <c r="C45">
        <v>2174217</v>
      </c>
      <c r="D45">
        <f t="shared" si="0"/>
        <v>3433071200</v>
      </c>
      <c r="G45" t="s">
        <v>79</v>
      </c>
      <c r="H45">
        <f>H44*3/4+H48*1/4</f>
        <v>2208518</v>
      </c>
      <c r="I45">
        <f>I44*3/4+I48*1/4</f>
        <v>3431345.25</v>
      </c>
    </row>
    <row r="46" spans="1:9" ht="12.75">
      <c r="A46">
        <v>1988</v>
      </c>
      <c r="B46">
        <v>1597625</v>
      </c>
      <c r="C46">
        <v>2138213</v>
      </c>
      <c r="D46">
        <f t="shared" si="0"/>
        <v>3323060000</v>
      </c>
      <c r="G46" t="s">
        <v>80</v>
      </c>
      <c r="H46">
        <f>H44*1/2+H48*1/2</f>
        <v>2233643</v>
      </c>
      <c r="I46">
        <f>I44*1/2+I48*1/2</f>
        <v>3450759.5</v>
      </c>
    </row>
    <row r="47" spans="1:9" ht="12.75">
      <c r="A47">
        <v>1989</v>
      </c>
      <c r="B47">
        <v>1620356</v>
      </c>
      <c r="C47">
        <v>2130229</v>
      </c>
      <c r="D47">
        <f t="shared" si="0"/>
        <v>3370340480</v>
      </c>
      <c r="G47" t="s">
        <v>81</v>
      </c>
      <c r="H47">
        <f>H44*1/4+H48*3/4</f>
        <v>2258768</v>
      </c>
      <c r="I47">
        <f>I44*1/4+I48*3/4</f>
        <v>3470173.75</v>
      </c>
    </row>
    <row r="48" spans="1:9" ht="12.75">
      <c r="A48">
        <v>1990</v>
      </c>
      <c r="B48">
        <v>1436722</v>
      </c>
      <c r="C48">
        <v>2046144</v>
      </c>
      <c r="D48">
        <f t="shared" si="0"/>
        <v>2988381760</v>
      </c>
      <c r="G48" t="s">
        <v>82</v>
      </c>
      <c r="H48" s="3">
        <v>2283893</v>
      </c>
      <c r="I48">
        <v>3489588</v>
      </c>
    </row>
    <row r="49" spans="1:9" ht="12.75">
      <c r="A49">
        <v>1991</v>
      </c>
      <c r="B49">
        <v>1538687</v>
      </c>
      <c r="C49">
        <v>1986259</v>
      </c>
      <c r="D49">
        <f t="shared" si="0"/>
        <v>3200468960</v>
      </c>
      <c r="G49" t="s">
        <v>83</v>
      </c>
      <c r="H49">
        <f>H48*3/4+H52*1/4</f>
        <v>2282264.25</v>
      </c>
      <c r="I49">
        <f>I48*3/4+I52*1/4</f>
        <v>3479508.75</v>
      </c>
    </row>
    <row r="50" spans="1:9" ht="12.75">
      <c r="A50">
        <v>1992</v>
      </c>
      <c r="B50">
        <v>1463112</v>
      </c>
      <c r="C50">
        <v>1807177</v>
      </c>
      <c r="D50">
        <f t="shared" si="0"/>
        <v>3043272960</v>
      </c>
      <c r="G50" t="s">
        <v>84</v>
      </c>
      <c r="H50">
        <f>H48*1/2+H52*1/2</f>
        <v>2280635.5</v>
      </c>
      <c r="I50">
        <f>I48*1/2+I52*1/2</f>
        <v>3469429.5</v>
      </c>
    </row>
    <row r="51" spans="1:9" ht="12.75">
      <c r="A51">
        <v>1993</v>
      </c>
      <c r="B51">
        <v>1397083</v>
      </c>
      <c r="C51">
        <v>1705103</v>
      </c>
      <c r="D51">
        <f t="shared" si="0"/>
        <v>2905932640</v>
      </c>
      <c r="G51" t="s">
        <v>85</v>
      </c>
      <c r="H51">
        <f>H48*1/4+H52*3/4</f>
        <v>2279006.75</v>
      </c>
      <c r="I51">
        <f>I48*1/4+I52*3/4</f>
        <v>3459350.25</v>
      </c>
    </row>
    <row r="52" spans="1:9" ht="12.75">
      <c r="A52">
        <v>1994</v>
      </c>
      <c r="B52">
        <v>1323896</v>
      </c>
      <c r="C52">
        <v>1610490</v>
      </c>
      <c r="D52">
        <f t="shared" si="0"/>
        <v>2753703680</v>
      </c>
      <c r="G52" t="s">
        <v>86</v>
      </c>
      <c r="H52" s="3">
        <v>2277378</v>
      </c>
      <c r="I52">
        <v>3449271</v>
      </c>
    </row>
    <row r="53" spans="1:9" ht="12.75">
      <c r="A53">
        <v>1995</v>
      </c>
      <c r="B53">
        <v>1280160</v>
      </c>
      <c r="C53">
        <v>1518224</v>
      </c>
      <c r="D53">
        <f t="shared" si="0"/>
        <v>2662732800</v>
      </c>
      <c r="G53" t="s">
        <v>87</v>
      </c>
      <c r="H53">
        <f>H52*3/4+H56*1/4</f>
        <v>2207522.25</v>
      </c>
      <c r="I53">
        <f>I52*3/4+I56*1/4</f>
        <v>3332920.25</v>
      </c>
    </row>
    <row r="54" spans="1:9" ht="12.75">
      <c r="A54">
        <v>1996</v>
      </c>
      <c r="B54">
        <v>1231301</v>
      </c>
      <c r="C54">
        <v>1471722</v>
      </c>
      <c r="D54">
        <f t="shared" si="0"/>
        <v>2561106080</v>
      </c>
      <c r="G54" t="s">
        <v>88</v>
      </c>
      <c r="H54">
        <f>H52*1/2+H56*1/2</f>
        <v>2137666.5</v>
      </c>
      <c r="I54">
        <f>I52*1/2+I56*1/2</f>
        <v>3216569.5</v>
      </c>
    </row>
    <row r="55" spans="1:9" ht="12.75">
      <c r="A55">
        <v>1997</v>
      </c>
      <c r="B55">
        <v>1211304</v>
      </c>
      <c r="C55">
        <v>1438562</v>
      </c>
      <c r="D55">
        <f t="shared" si="0"/>
        <v>2519512320</v>
      </c>
      <c r="G55" t="s">
        <v>89</v>
      </c>
      <c r="H55">
        <f>H52*1/4+H56*3/4</f>
        <v>2067810.75</v>
      </c>
      <c r="I55">
        <f>I52*1/4+I56*3/4</f>
        <v>3100218.75</v>
      </c>
    </row>
    <row r="56" spans="1:9" ht="12.75">
      <c r="A56">
        <v>1998</v>
      </c>
      <c r="B56">
        <v>1146959</v>
      </c>
      <c r="C56">
        <v>1406830</v>
      </c>
      <c r="D56">
        <f t="shared" si="0"/>
        <v>2385674720</v>
      </c>
      <c r="G56" t="s">
        <v>90</v>
      </c>
      <c r="H56" s="3">
        <v>1997955</v>
      </c>
      <c r="I56">
        <v>2983868</v>
      </c>
    </row>
    <row r="57" spans="1:9" ht="12.75">
      <c r="A57">
        <v>1999</v>
      </c>
      <c r="B57">
        <v>1132940</v>
      </c>
      <c r="C57">
        <v>1385703</v>
      </c>
      <c r="D57">
        <f t="shared" si="0"/>
        <v>2356515200</v>
      </c>
      <c r="G57" t="s">
        <v>91</v>
      </c>
      <c r="H57">
        <f>H56*3/4+H60*1/4</f>
        <v>1966912.75</v>
      </c>
      <c r="I57">
        <f>I56*3/4+I60*1/4</f>
        <v>2894597.25</v>
      </c>
    </row>
    <row r="58" spans="1:9" ht="12.75">
      <c r="A58">
        <v>2000</v>
      </c>
      <c r="B58">
        <v>1126521</v>
      </c>
      <c r="C58">
        <v>1384338</v>
      </c>
      <c r="D58">
        <f t="shared" si="0"/>
        <v>2343163680</v>
      </c>
      <c r="G58" t="s">
        <v>92</v>
      </c>
      <c r="H58">
        <f>H56*1/2+H60*1/2</f>
        <v>1935870.5</v>
      </c>
      <c r="I58">
        <f>I56*1/2+I60*1/2</f>
        <v>2805326.5</v>
      </c>
    </row>
    <row r="59" spans="1:9" ht="12.75">
      <c r="A59">
        <v>2001</v>
      </c>
      <c r="B59">
        <v>1130328</v>
      </c>
      <c r="C59">
        <v>1385116</v>
      </c>
      <c r="D59">
        <f t="shared" si="0"/>
        <v>2351082240</v>
      </c>
      <c r="G59" t="s">
        <v>93</v>
      </c>
      <c r="H59">
        <f>H56*1/4+H60*3/4</f>
        <v>1904828.25</v>
      </c>
      <c r="I59">
        <f>I56*1/4+I60*3/4</f>
        <v>2716055.75</v>
      </c>
    </row>
    <row r="60" spans="1:9" ht="12.75">
      <c r="A60">
        <v>2002</v>
      </c>
      <c r="B60">
        <v>1181150</v>
      </c>
      <c r="C60">
        <v>1411634</v>
      </c>
      <c r="D60">
        <f t="shared" si="0"/>
        <v>2456792000</v>
      </c>
      <c r="G60" t="s">
        <v>94</v>
      </c>
      <c r="H60" s="3">
        <v>1873786</v>
      </c>
      <c r="I60">
        <v>2626785</v>
      </c>
    </row>
    <row r="61" spans="1:9" ht="12.75">
      <c r="A61">
        <v>2003</v>
      </c>
      <c r="B61" s="8">
        <f>B71</f>
        <v>1181613</v>
      </c>
      <c r="C61" s="8">
        <f>C71</f>
        <v>1434377</v>
      </c>
      <c r="D61" s="8">
        <f t="shared" si="0"/>
        <v>2457755040</v>
      </c>
      <c r="G61" t="s">
        <v>95</v>
      </c>
      <c r="H61">
        <f>H60*3/4+H64*1/4</f>
        <v>1842332.5</v>
      </c>
      <c r="I61">
        <f>I60*3/4+I64*1/4</f>
        <v>2559164</v>
      </c>
    </row>
    <row r="62" spans="1:9" ht="12.75">
      <c r="A62">
        <v>2004</v>
      </c>
      <c r="B62" s="8">
        <v>1139034</v>
      </c>
      <c r="C62" s="8">
        <v>1426836</v>
      </c>
      <c r="D62" s="8">
        <f t="shared" si="0"/>
        <v>2369190720</v>
      </c>
      <c r="G62" t="s">
        <v>96</v>
      </c>
      <c r="H62">
        <f>H60*1/2+H64*1/2</f>
        <v>1810879</v>
      </c>
      <c r="I62">
        <f>I60*1/2+I64*1/2</f>
        <v>2491543</v>
      </c>
    </row>
    <row r="63" spans="7:9" ht="12.75">
      <c r="G63" t="s">
        <v>97</v>
      </c>
      <c r="H63">
        <f>H60*1/4+H64*3/4</f>
        <v>1779425.5</v>
      </c>
      <c r="I63">
        <f>I60*1/4+I64*3/4</f>
        <v>2423922</v>
      </c>
    </row>
    <row r="64" spans="7:9" ht="12.75">
      <c r="G64" t="s">
        <v>98</v>
      </c>
      <c r="H64" s="3">
        <v>1747972</v>
      </c>
      <c r="I64">
        <v>2356301</v>
      </c>
    </row>
    <row r="65" spans="7:9" ht="12.75">
      <c r="G65" t="s">
        <v>99</v>
      </c>
      <c r="H65">
        <f>H64*3/4+H68*1/4</f>
        <v>1736506</v>
      </c>
      <c r="I65">
        <f>I64*3/4+I68*1/4</f>
        <v>2325202.75</v>
      </c>
    </row>
    <row r="66" spans="7:9" ht="12.75">
      <c r="G66" t="s">
        <v>100</v>
      </c>
      <c r="H66">
        <f>H64*1/2+H68*1/2</f>
        <v>1725040</v>
      </c>
      <c r="I66">
        <f>I64*1/2+I68*1/2</f>
        <v>2294104.5</v>
      </c>
    </row>
    <row r="67" spans="7:9" ht="12.75">
      <c r="G67" t="s">
        <v>101</v>
      </c>
      <c r="H67">
        <f>H64*1/4+H68*3/4</f>
        <v>1713574</v>
      </c>
      <c r="I67">
        <f>I64*1/4+I68*3/4</f>
        <v>2263006.25</v>
      </c>
    </row>
    <row r="68" spans="7:9" ht="12.75">
      <c r="G68" t="s">
        <v>102</v>
      </c>
      <c r="H68" s="3">
        <v>1702108</v>
      </c>
      <c r="I68">
        <v>2231908</v>
      </c>
    </row>
    <row r="69" spans="1:9" ht="12.75">
      <c r="A69" s="8" t="s">
        <v>262</v>
      </c>
      <c r="B69" s="8">
        <v>1161229</v>
      </c>
      <c r="C69" s="8">
        <v>1414517</v>
      </c>
      <c r="G69" t="s">
        <v>103</v>
      </c>
      <c r="H69">
        <f>H68*3/4+H72*1/4</f>
        <v>1696344.75</v>
      </c>
      <c r="I69">
        <f>I68*3/4+I72*1/4</f>
        <v>2213186.75</v>
      </c>
    </row>
    <row r="70" spans="1:9" ht="12.75">
      <c r="A70" s="8" t="s">
        <v>263</v>
      </c>
      <c r="B70" s="8">
        <v>1166589</v>
      </c>
      <c r="C70" s="8">
        <v>1429684</v>
      </c>
      <c r="G70" t="s">
        <v>104</v>
      </c>
      <c r="H70">
        <f>H68*1/2+H72*1/2</f>
        <v>1690581.5</v>
      </c>
      <c r="I70">
        <f>I68*1/2+I72*1/2</f>
        <v>2194465.5</v>
      </c>
    </row>
    <row r="71" spans="1:9" ht="12.75">
      <c r="A71" s="8" t="s">
        <v>264</v>
      </c>
      <c r="B71" s="8">
        <v>1181613</v>
      </c>
      <c r="C71" s="8">
        <v>1434377</v>
      </c>
      <c r="G71" t="s">
        <v>105</v>
      </c>
      <c r="H71">
        <f>H68*1/4+H72*3/4</f>
        <v>1684818.25</v>
      </c>
      <c r="I71">
        <f>I68*1/4+I72*3/4</f>
        <v>2175744.25</v>
      </c>
    </row>
    <row r="72" spans="1:9" ht="12.75">
      <c r="A72" s="8" t="s">
        <v>272</v>
      </c>
      <c r="C72" s="8">
        <v>1425144</v>
      </c>
      <c r="G72" t="s">
        <v>106</v>
      </c>
      <c r="H72" s="3">
        <v>1679055</v>
      </c>
      <c r="I72">
        <v>2157023</v>
      </c>
    </row>
    <row r="73" spans="7:9" ht="12.75">
      <c r="G73" t="s">
        <v>107</v>
      </c>
      <c r="H73">
        <f>H72*3/4+H76*1/4</f>
        <v>1670924.75</v>
      </c>
      <c r="I73">
        <f>I72*3/4+I76*1/4</f>
        <v>2143966</v>
      </c>
    </row>
    <row r="74" spans="7:9" ht="12.75">
      <c r="G74" t="s">
        <v>108</v>
      </c>
      <c r="H74">
        <f>H72*1/2+H76*1/2</f>
        <v>1662794.5</v>
      </c>
      <c r="I74">
        <f>I72*1/2+I76*1/2</f>
        <v>2130909</v>
      </c>
    </row>
    <row r="75" spans="7:9" ht="12.75">
      <c r="G75" t="s">
        <v>109</v>
      </c>
      <c r="H75">
        <f>H72*1/4+H76*3/4</f>
        <v>1654664.25</v>
      </c>
      <c r="I75">
        <f>I72*1/4+I76*3/4</f>
        <v>2117852</v>
      </c>
    </row>
    <row r="76" spans="7:9" ht="12.75">
      <c r="G76" t="s">
        <v>110</v>
      </c>
      <c r="H76" s="3">
        <v>1646534</v>
      </c>
      <c r="I76">
        <v>2104795</v>
      </c>
    </row>
    <row r="77" spans="7:9" ht="12.75">
      <c r="G77" t="s">
        <v>111</v>
      </c>
      <c r="H77">
        <f>H76*3/4+H80*1/4</f>
        <v>1640846.75</v>
      </c>
      <c r="I77">
        <f>I76*3/4+I80*1/4</f>
        <v>2099491.5</v>
      </c>
    </row>
    <row r="78" spans="7:9" ht="12.75">
      <c r="G78" t="s">
        <v>112</v>
      </c>
      <c r="H78">
        <f>H76*1/2+H80*1/2</f>
        <v>1635159.5</v>
      </c>
      <c r="I78">
        <f>I76*1/2+I80*1/2</f>
        <v>2094188</v>
      </c>
    </row>
    <row r="79" spans="7:9" ht="12.75">
      <c r="G79" t="s">
        <v>113</v>
      </c>
      <c r="H79">
        <f>H76*1/4+H80*3/4</f>
        <v>1629472.25</v>
      </c>
      <c r="I79">
        <f>I76*1/4+I80*3/4</f>
        <v>2088884.5</v>
      </c>
    </row>
    <row r="80" spans="7:9" ht="12.75">
      <c r="G80" t="s">
        <v>114</v>
      </c>
      <c r="H80" s="3">
        <v>1623785</v>
      </c>
      <c r="I80">
        <v>2083581</v>
      </c>
    </row>
    <row r="81" spans="7:9" ht="12.75">
      <c r="G81" t="s">
        <v>115</v>
      </c>
      <c r="H81">
        <f>H80*3/4+H84*1/4</f>
        <v>1621628.25</v>
      </c>
      <c r="I81">
        <f>I80*3/4+I84*1/4</f>
        <v>2081321.5</v>
      </c>
    </row>
    <row r="82" spans="7:9" ht="12.75">
      <c r="G82" t="s">
        <v>116</v>
      </c>
      <c r="H82">
        <f>H80*1/2+H84*1/2</f>
        <v>1619471.5</v>
      </c>
      <c r="I82">
        <f>I80*1/2+I84*1/2</f>
        <v>2079062</v>
      </c>
    </row>
    <row r="83" spans="7:9" ht="12.75">
      <c r="G83" t="s">
        <v>117</v>
      </c>
      <c r="H83">
        <f>H80*1/4+H84*3/4</f>
        <v>1617314.75</v>
      </c>
      <c r="I83">
        <f>I80*1/4+I84*3/4</f>
        <v>2076802.5</v>
      </c>
    </row>
    <row r="84" spans="7:9" ht="12.75">
      <c r="G84" t="s">
        <v>118</v>
      </c>
      <c r="H84" s="3">
        <v>1615158</v>
      </c>
      <c r="I84">
        <v>2074543</v>
      </c>
    </row>
    <row r="85" spans="7:9" ht="12.75">
      <c r="G85" t="s">
        <v>119</v>
      </c>
      <c r="H85">
        <f>H84*3/4+H88*1/4</f>
        <v>1609001</v>
      </c>
      <c r="I85">
        <f>I84*3/4+I88*1/4</f>
        <v>2071508.25</v>
      </c>
    </row>
    <row r="86" spans="7:9" ht="12.75">
      <c r="G86" t="s">
        <v>120</v>
      </c>
      <c r="H86">
        <f>H84*1/2+H88*1/2</f>
        <v>1602844</v>
      </c>
      <c r="I86">
        <f>I84*1/2+I88*1/2</f>
        <v>2068473.5</v>
      </c>
    </row>
    <row r="87" spans="7:9" ht="12.75">
      <c r="G87" t="s">
        <v>121</v>
      </c>
      <c r="H87">
        <f>H84*1/4+H88*3/4</f>
        <v>1596687</v>
      </c>
      <c r="I87">
        <f>I84*1/4+I88*3/4</f>
        <v>2065438.75</v>
      </c>
    </row>
    <row r="88" spans="7:9" ht="12.75">
      <c r="G88" t="s">
        <v>122</v>
      </c>
      <c r="H88" s="3">
        <v>1590530</v>
      </c>
      <c r="I88">
        <v>2062404</v>
      </c>
    </row>
    <row r="89" spans="7:9" ht="12.75">
      <c r="G89" t="s">
        <v>123</v>
      </c>
      <c r="H89">
        <f>H88*3/4+H92*1/4</f>
        <v>1585165</v>
      </c>
      <c r="I89">
        <f>I88*3/4+I92*1/4</f>
        <v>2053676.5</v>
      </c>
    </row>
    <row r="90" spans="7:9" ht="12.75">
      <c r="G90" t="s">
        <v>124</v>
      </c>
      <c r="H90">
        <f>H88*1/2+H92*1/2</f>
        <v>1579800</v>
      </c>
      <c r="I90">
        <f>I88*1/2+I92*1/2</f>
        <v>2044949</v>
      </c>
    </row>
    <row r="91" spans="7:9" ht="12.75">
      <c r="G91" t="s">
        <v>125</v>
      </c>
      <c r="H91">
        <f>H88*1/4+H92*3/4</f>
        <v>1574435</v>
      </c>
      <c r="I91">
        <f>I88*1/4+I92*3/4</f>
        <v>2036221.5</v>
      </c>
    </row>
    <row r="92" spans="7:9" ht="12.75">
      <c r="G92" t="s">
        <v>126</v>
      </c>
      <c r="H92" s="3">
        <v>1569070</v>
      </c>
      <c r="I92">
        <v>2027494</v>
      </c>
    </row>
    <row r="93" spans="7:9" ht="12.75">
      <c r="G93" t="s">
        <v>127</v>
      </c>
      <c r="H93">
        <f>H92*3/4+H96*1/4</f>
        <v>1567327.5</v>
      </c>
      <c r="I93">
        <f>I92*3/4+I96*1/4</f>
        <v>2033327</v>
      </c>
    </row>
    <row r="94" spans="7:9" ht="12.75">
      <c r="G94" t="s">
        <v>128</v>
      </c>
      <c r="H94">
        <f>H92*1/2+H96*1/2</f>
        <v>1565585</v>
      </c>
      <c r="I94">
        <f>I92*1/2+I96*1/2</f>
        <v>2039160</v>
      </c>
    </row>
    <row r="95" spans="7:9" ht="12.75">
      <c r="G95" t="s">
        <v>129</v>
      </c>
      <c r="H95">
        <f>H92*1/4+H96*3/4</f>
        <v>1563842.5</v>
      </c>
      <c r="I95">
        <f>I92*1/4+I96*3/4</f>
        <v>2044993</v>
      </c>
    </row>
    <row r="96" spans="7:9" ht="12.75">
      <c r="G96" t="s">
        <v>130</v>
      </c>
      <c r="H96" s="3">
        <v>1562100</v>
      </c>
      <c r="I96">
        <v>2050826</v>
      </c>
    </row>
    <row r="97" spans="7:9" ht="12.75">
      <c r="G97" t="s">
        <v>131</v>
      </c>
      <c r="H97">
        <f>H96*3/4+H100*1/4</f>
        <v>1566841.25</v>
      </c>
      <c r="I97">
        <f>I96*3/4+I100*1/4</f>
        <v>2058843.75</v>
      </c>
    </row>
    <row r="98" spans="7:9" ht="12.75">
      <c r="G98" t="s">
        <v>132</v>
      </c>
      <c r="H98">
        <f>H96*1/2+H100*1/2</f>
        <v>1571582.5</v>
      </c>
      <c r="I98">
        <f>I96*1/2+I100*1/2</f>
        <v>2066861.5</v>
      </c>
    </row>
    <row r="99" spans="7:9" ht="12.75">
      <c r="G99" t="s">
        <v>133</v>
      </c>
      <c r="H99">
        <f>H96*1/4+H100*3/4</f>
        <v>1576323.75</v>
      </c>
      <c r="I99">
        <f>I96*1/4+I100*3/4</f>
        <v>2074879.25</v>
      </c>
    </row>
    <row r="100" spans="7:9" ht="12.75">
      <c r="G100" t="s">
        <v>134</v>
      </c>
      <c r="H100" s="3">
        <v>1581065</v>
      </c>
      <c r="I100">
        <v>2082897</v>
      </c>
    </row>
    <row r="101" spans="7:9" ht="12.75">
      <c r="G101" t="s">
        <v>135</v>
      </c>
      <c r="H101">
        <f>H100*3/4+H104*1/4</f>
        <v>1580830.75</v>
      </c>
      <c r="I101">
        <f>I100*3/4+I104*1/4</f>
        <v>2089325.75</v>
      </c>
    </row>
    <row r="102" spans="7:9" ht="12.75">
      <c r="G102" t="s">
        <v>136</v>
      </c>
      <c r="H102">
        <f>H100*1/2+H104*1/2</f>
        <v>1580596.5</v>
      </c>
      <c r="I102">
        <f>I100*1/2+I104*1/2</f>
        <v>2095754.5</v>
      </c>
    </row>
    <row r="103" spans="7:9" ht="12.75">
      <c r="G103" t="s">
        <v>137</v>
      </c>
      <c r="H103">
        <f>H100*1/4+H104*3/4</f>
        <v>1580362.25</v>
      </c>
      <c r="I103">
        <f>I100*1/4+I104*3/4</f>
        <v>2102183.25</v>
      </c>
    </row>
    <row r="104" spans="7:9" ht="12.75">
      <c r="G104" t="s">
        <v>138</v>
      </c>
      <c r="H104" s="3">
        <v>1580128</v>
      </c>
      <c r="I104">
        <v>2108612</v>
      </c>
    </row>
    <row r="105" spans="7:9" ht="12.75">
      <c r="G105" t="s">
        <v>139</v>
      </c>
      <c r="H105">
        <f>H104*3/4+H108*1/4</f>
        <v>1586054</v>
      </c>
      <c r="I105">
        <f>I104*3/4+I108*1/4</f>
        <v>2112296.25</v>
      </c>
    </row>
    <row r="106" spans="7:9" ht="12.75">
      <c r="G106" t="s">
        <v>140</v>
      </c>
      <c r="H106">
        <f>H104*1/2+H108*1/2</f>
        <v>1591980</v>
      </c>
      <c r="I106">
        <f>I104*1/2+I108*1/2</f>
        <v>2115980.5</v>
      </c>
    </row>
    <row r="107" spans="7:9" ht="12.75">
      <c r="G107" t="s">
        <v>141</v>
      </c>
      <c r="H107">
        <f>H104*1/4+H108*3/4</f>
        <v>1597906</v>
      </c>
      <c r="I107">
        <f>I104*1/4+I108*3/4</f>
        <v>2119664.75</v>
      </c>
    </row>
    <row r="108" spans="7:9" ht="12.75">
      <c r="G108" t="s">
        <v>142</v>
      </c>
      <c r="H108" s="3">
        <v>1603832</v>
      </c>
      <c r="I108">
        <v>2123349</v>
      </c>
    </row>
    <row r="109" spans="7:9" ht="12.75">
      <c r="G109" t="s">
        <v>143</v>
      </c>
      <c r="H109">
        <f>H108*3/4+H112*1/4</f>
        <v>1609730.75</v>
      </c>
      <c r="I109">
        <f>I108*3/4+I112*1/4</f>
        <v>2127051</v>
      </c>
    </row>
    <row r="110" spans="7:9" ht="12.75">
      <c r="G110" t="s">
        <v>144</v>
      </c>
      <c r="H110">
        <f>H108*1/2+H112*1/2</f>
        <v>1615629.5</v>
      </c>
      <c r="I110">
        <f>I108*1/2+I112*1/2</f>
        <v>2130753</v>
      </c>
    </row>
    <row r="111" spans="7:9" ht="12.75">
      <c r="G111" t="s">
        <v>145</v>
      </c>
      <c r="H111">
        <f>H108*1/4+H112*3/4</f>
        <v>1621528.25</v>
      </c>
      <c r="I111">
        <f>I108*1/4+I112*3/4</f>
        <v>2134455</v>
      </c>
    </row>
    <row r="112" spans="7:9" ht="12.75">
      <c r="G112" t="s">
        <v>146</v>
      </c>
      <c r="H112" s="3">
        <v>1627427</v>
      </c>
      <c r="I112">
        <v>2138157</v>
      </c>
    </row>
    <row r="113" spans="7:9" ht="12.75">
      <c r="G113" t="s">
        <v>147</v>
      </c>
      <c r="H113">
        <f>H112*3/4+H116*1/4</f>
        <v>1629486.5</v>
      </c>
      <c r="I113">
        <f>I112*3/4+I116*1/4</f>
        <v>2141375.75</v>
      </c>
    </row>
    <row r="114" spans="7:9" ht="12.75">
      <c r="G114" t="s">
        <v>148</v>
      </c>
      <c r="H114">
        <f>H112*1/2+H116*1/2</f>
        <v>1631546</v>
      </c>
      <c r="I114">
        <f>I112*1/2+I116*1/2</f>
        <v>2144594.5</v>
      </c>
    </row>
    <row r="115" spans="7:9" ht="12.75">
      <c r="G115" t="s">
        <v>149</v>
      </c>
      <c r="H115">
        <f>H112*1/4+H116*3/4</f>
        <v>1633605.5</v>
      </c>
      <c r="I115">
        <f>I112*1/4+I116*3/4</f>
        <v>2147813.25</v>
      </c>
    </row>
    <row r="116" spans="7:9" ht="12.75">
      <c r="G116" t="s">
        <v>150</v>
      </c>
      <c r="H116" s="3">
        <v>1635665</v>
      </c>
      <c r="I116">
        <v>2151032</v>
      </c>
    </row>
    <row r="117" spans="7:9" ht="12.75">
      <c r="G117" t="s">
        <v>151</v>
      </c>
      <c r="H117">
        <f>H116*3/4+H120*1/4</f>
        <v>1637694.75</v>
      </c>
      <c r="I117">
        <f>I116*3/4+I120*1/4</f>
        <v>2155552</v>
      </c>
    </row>
    <row r="118" spans="7:9" ht="12.75">
      <c r="G118" t="s">
        <v>152</v>
      </c>
      <c r="H118">
        <f>H116*1/2+H120*1/2</f>
        <v>1639724.5</v>
      </c>
      <c r="I118">
        <f>I116*1/2+I120*1/2</f>
        <v>2160072</v>
      </c>
    </row>
    <row r="119" spans="7:9" ht="12.75">
      <c r="G119" t="s">
        <v>153</v>
      </c>
      <c r="H119">
        <f>H116*1/4+H120*3/4</f>
        <v>1641754.25</v>
      </c>
      <c r="I119">
        <f>I116*1/4+I120*3/4</f>
        <v>2164592</v>
      </c>
    </row>
    <row r="120" spans="7:9" ht="12.75">
      <c r="G120" t="s">
        <v>154</v>
      </c>
      <c r="H120" s="3">
        <v>1643784</v>
      </c>
      <c r="I120">
        <v>2169112</v>
      </c>
    </row>
    <row r="121" spans="7:9" ht="12.75">
      <c r="G121" t="s">
        <v>155</v>
      </c>
      <c r="H121">
        <f>H120*3/4+H124*1/4</f>
        <v>1645466.75</v>
      </c>
      <c r="I121">
        <f>I120*3/4+I124*1/4</f>
        <v>2170388.25</v>
      </c>
    </row>
    <row r="122" spans="7:9" ht="12.75">
      <c r="G122" t="s">
        <v>156</v>
      </c>
      <c r="H122">
        <f>H120*1/2+H124*1/2</f>
        <v>1647149.5</v>
      </c>
      <c r="I122">
        <f>I120*1/2+I124*1/2</f>
        <v>2171664.5</v>
      </c>
    </row>
    <row r="123" spans="7:9" ht="12.75">
      <c r="G123" t="s">
        <v>157</v>
      </c>
      <c r="H123">
        <f>H120*1/4+H124*3/4</f>
        <v>1648832.25</v>
      </c>
      <c r="I123">
        <f>I120*1/4+I124*3/4</f>
        <v>2172940.75</v>
      </c>
    </row>
    <row r="124" spans="7:9" ht="12.75">
      <c r="G124" t="s">
        <v>158</v>
      </c>
      <c r="H124" s="3">
        <v>1650515</v>
      </c>
      <c r="I124">
        <v>2174217</v>
      </c>
    </row>
    <row r="125" spans="7:9" ht="12.75">
      <c r="G125" t="s">
        <v>159</v>
      </c>
      <c r="H125">
        <f>H124*3/4+H128*1/4</f>
        <v>1637292.5</v>
      </c>
      <c r="I125">
        <f>I124*3/4+I128*1/4</f>
        <v>2165216</v>
      </c>
    </row>
    <row r="126" spans="7:9" ht="12.75">
      <c r="G126" t="s">
        <v>160</v>
      </c>
      <c r="H126">
        <f>H124*1/2+H128*1/2</f>
        <v>1624070</v>
      </c>
      <c r="I126">
        <f>I124*1/2+I128*1/2</f>
        <v>2156215</v>
      </c>
    </row>
    <row r="127" spans="7:9" ht="12.75">
      <c r="G127" t="s">
        <v>161</v>
      </c>
      <c r="H127">
        <f>H124*1/4+H128*3/4</f>
        <v>1610847.5</v>
      </c>
      <c r="I127">
        <f>I124*1/4+I128*3/4</f>
        <v>2147214</v>
      </c>
    </row>
    <row r="128" spans="7:9" ht="12.75">
      <c r="G128" t="s">
        <v>162</v>
      </c>
      <c r="H128" s="3">
        <v>1597625</v>
      </c>
      <c r="I128">
        <v>2138213</v>
      </c>
    </row>
    <row r="129" spans="7:9" ht="12.75">
      <c r="G129" t="s">
        <v>163</v>
      </c>
      <c r="H129">
        <f>H128*3/4+H132*1/4</f>
        <v>1603307.75</v>
      </c>
      <c r="I129">
        <f>I128*3/4+I132*1/4</f>
        <v>2136217</v>
      </c>
    </row>
    <row r="130" spans="7:9" ht="12.75">
      <c r="G130" t="s">
        <v>164</v>
      </c>
      <c r="H130">
        <f>H128*1/2+H132*1/2</f>
        <v>1608990.5</v>
      </c>
      <c r="I130">
        <f>I128*1/2+I132*1/2</f>
        <v>2134221</v>
      </c>
    </row>
    <row r="131" spans="7:9" ht="12.75">
      <c r="G131" t="s">
        <v>165</v>
      </c>
      <c r="H131">
        <f>H128*1/4+H132*3/4</f>
        <v>1614673.25</v>
      </c>
      <c r="I131">
        <f>I128*1/4+I132*3/4</f>
        <v>2132225</v>
      </c>
    </row>
    <row r="132" spans="7:9" ht="12.75">
      <c r="G132" t="s">
        <v>166</v>
      </c>
      <c r="H132" s="3">
        <v>1620356</v>
      </c>
      <c r="I132">
        <v>2130229</v>
      </c>
    </row>
    <row r="133" spans="7:9" ht="12.75">
      <c r="G133" t="s">
        <v>167</v>
      </c>
      <c r="H133">
        <f>H132*3/4+H136*1/4</f>
        <v>1574447.5</v>
      </c>
      <c r="I133">
        <f>I132*3/4+I136*1/4</f>
        <v>2109207.75</v>
      </c>
    </row>
    <row r="134" spans="7:9" ht="12.75">
      <c r="G134" t="s">
        <v>168</v>
      </c>
      <c r="H134">
        <f>H132*1/2+H136*1/2</f>
        <v>1528539</v>
      </c>
      <c r="I134">
        <f>I132*1/2+I136*1/2</f>
        <v>2088186.5</v>
      </c>
    </row>
    <row r="135" spans="7:9" ht="12.75">
      <c r="G135" t="s">
        <v>169</v>
      </c>
      <c r="H135">
        <f>H132*1/4+H136*3/4</f>
        <v>1482630.5</v>
      </c>
      <c r="I135">
        <f>I132*1/4+I136*3/4</f>
        <v>2067165.25</v>
      </c>
    </row>
    <row r="136" spans="7:9" ht="12.75">
      <c r="G136" t="s">
        <v>170</v>
      </c>
      <c r="H136">
        <v>1436722</v>
      </c>
      <c r="I136">
        <v>2046144</v>
      </c>
    </row>
    <row r="137" spans="7:9" ht="12.75">
      <c r="G137" t="s">
        <v>171</v>
      </c>
      <c r="H137">
        <f>H136*3/4+H140*1/4</f>
        <v>1462213.25</v>
      </c>
      <c r="I137">
        <f>I136*3/4+I140*1/4</f>
        <v>2031172.75</v>
      </c>
    </row>
    <row r="138" spans="7:9" ht="12.75">
      <c r="G138" t="s">
        <v>172</v>
      </c>
      <c r="H138">
        <f>H136*1/2+H140*1/2</f>
        <v>1487704.5</v>
      </c>
      <c r="I138">
        <f>I136*1/2+I140*1/2</f>
        <v>2016201.5</v>
      </c>
    </row>
    <row r="139" spans="7:9" ht="12.75">
      <c r="G139" t="s">
        <v>173</v>
      </c>
      <c r="H139">
        <f>H136*1/4+H140*3/4</f>
        <v>1513195.75</v>
      </c>
      <c r="I139">
        <f>I136*1/4+I140*3/4</f>
        <v>2001230.25</v>
      </c>
    </row>
    <row r="140" spans="7:9" ht="12.75">
      <c r="G140" t="s">
        <v>174</v>
      </c>
      <c r="H140">
        <v>1538687</v>
      </c>
      <c r="I140">
        <v>1986259</v>
      </c>
    </row>
    <row r="141" spans="7:9" ht="12.75">
      <c r="G141" t="s">
        <v>175</v>
      </c>
      <c r="H141">
        <f>H140*3/4+H144*1/4</f>
        <v>1519793.25</v>
      </c>
      <c r="I141">
        <f>I140*3/4+I144*1/4</f>
        <v>1941488.5</v>
      </c>
    </row>
    <row r="142" spans="7:9" ht="12.75">
      <c r="G142" t="s">
        <v>176</v>
      </c>
      <c r="H142">
        <f>H140*1/2+H144*1/2</f>
        <v>1500899.5</v>
      </c>
      <c r="I142">
        <f>I140*1/2+I144*1/2</f>
        <v>1896718</v>
      </c>
    </row>
    <row r="143" spans="7:9" ht="12.75">
      <c r="G143" t="s">
        <v>177</v>
      </c>
      <c r="H143">
        <f>H140*1/4+H144*3/4</f>
        <v>1482005.75</v>
      </c>
      <c r="I143">
        <f>I140*1/4+I144*3/4</f>
        <v>1851947.5</v>
      </c>
    </row>
    <row r="144" spans="7:9" ht="12.75">
      <c r="G144" t="s">
        <v>178</v>
      </c>
      <c r="H144">
        <v>1463112</v>
      </c>
      <c r="I144">
        <v>1807177</v>
      </c>
    </row>
    <row r="145" spans="7:9" ht="12.75">
      <c r="G145" t="s">
        <v>179</v>
      </c>
      <c r="H145">
        <f>H144*3/4+H148*1/4</f>
        <v>1446604.75</v>
      </c>
      <c r="I145">
        <f>I144*3/4+I148*1/4</f>
        <v>1781658.5</v>
      </c>
    </row>
    <row r="146" spans="7:9" ht="12.75">
      <c r="G146" t="s">
        <v>180</v>
      </c>
      <c r="H146">
        <f>H144*1/2+H148*1/2</f>
        <v>1430097.5</v>
      </c>
      <c r="I146">
        <f>I144*1/2+I148*1/2</f>
        <v>1756140</v>
      </c>
    </row>
    <row r="147" spans="7:9" ht="12.75">
      <c r="G147" t="s">
        <v>181</v>
      </c>
      <c r="H147">
        <f>H144*1/4+H148*3/4</f>
        <v>1413590.25</v>
      </c>
      <c r="I147">
        <f>I144*1/4+I148*3/4</f>
        <v>1730621.5</v>
      </c>
    </row>
    <row r="148" spans="7:9" ht="12.75">
      <c r="G148" t="s">
        <v>182</v>
      </c>
      <c r="H148">
        <v>1397083</v>
      </c>
      <c r="I148">
        <v>1705103</v>
      </c>
    </row>
    <row r="149" spans="7:9" ht="12.75">
      <c r="G149" t="s">
        <v>183</v>
      </c>
      <c r="H149">
        <f>H148*3/4+H152*1/4</f>
        <v>1378786.25</v>
      </c>
      <c r="I149">
        <f>I148*3/4+I152*1/4</f>
        <v>1681449.75</v>
      </c>
    </row>
    <row r="150" spans="7:9" ht="12.75">
      <c r="G150" t="s">
        <v>184</v>
      </c>
      <c r="H150">
        <f>H148*1/2+H152*1/2</f>
        <v>1360489.5</v>
      </c>
      <c r="I150">
        <f>I148*1/2+I152*1/2</f>
        <v>1657796.5</v>
      </c>
    </row>
    <row r="151" spans="7:9" ht="12.75">
      <c r="G151" t="s">
        <v>185</v>
      </c>
      <c r="H151">
        <f>H148*1/4+H152*3/4</f>
        <v>1342192.75</v>
      </c>
      <c r="I151">
        <f>I148*1/4+I152*3/4</f>
        <v>1634143.25</v>
      </c>
    </row>
    <row r="152" spans="7:9" ht="12.75">
      <c r="G152" t="s">
        <v>186</v>
      </c>
      <c r="H152">
        <v>1323896</v>
      </c>
      <c r="I152">
        <v>1610490</v>
      </c>
    </row>
    <row r="153" spans="7:9" ht="12.75">
      <c r="G153" t="s">
        <v>187</v>
      </c>
      <c r="H153">
        <f>H152*3/4+H156*1/4</f>
        <v>1312962</v>
      </c>
      <c r="I153">
        <f>I152*3/4+I156*1/4</f>
        <v>1587423.5</v>
      </c>
    </row>
    <row r="154" spans="7:9" ht="12.75">
      <c r="G154" t="s">
        <v>188</v>
      </c>
      <c r="H154">
        <f>H152*1/2+H156*1/2</f>
        <v>1302028</v>
      </c>
      <c r="I154">
        <f>I152*1/2+I156*1/2</f>
        <v>1564357</v>
      </c>
    </row>
    <row r="155" spans="7:9" ht="12.75">
      <c r="G155" t="s">
        <v>189</v>
      </c>
      <c r="H155">
        <f>H152*1/4+H156*3/4</f>
        <v>1291094</v>
      </c>
      <c r="I155">
        <f>I152*1/4+I156*3/4</f>
        <v>1541290.5</v>
      </c>
    </row>
    <row r="156" spans="7:9" ht="12.75">
      <c r="G156" t="s">
        <v>190</v>
      </c>
      <c r="H156">
        <v>1280160</v>
      </c>
      <c r="I156">
        <v>1518224</v>
      </c>
    </row>
    <row r="157" spans="7:9" ht="12.75">
      <c r="G157" t="s">
        <v>191</v>
      </c>
      <c r="H157">
        <f>H156*3/4+H160*1/4</f>
        <v>1267945.25</v>
      </c>
      <c r="I157">
        <f>I156*3/4+I160*1/4</f>
        <v>1506598.5</v>
      </c>
    </row>
    <row r="158" spans="7:9" ht="12.75">
      <c r="G158" t="s">
        <v>192</v>
      </c>
      <c r="H158">
        <f>H156*1/2+H160*1/2</f>
        <v>1255730.5</v>
      </c>
      <c r="I158">
        <f>I156*1/2+I160*1/2</f>
        <v>1494973</v>
      </c>
    </row>
    <row r="159" spans="7:9" ht="12.75">
      <c r="G159" t="s">
        <v>193</v>
      </c>
      <c r="H159">
        <f>H156*1/4+H160*3/4</f>
        <v>1243515.75</v>
      </c>
      <c r="I159">
        <f>I156*1/4+I160*3/4</f>
        <v>1483347.5</v>
      </c>
    </row>
    <row r="160" spans="7:9" ht="12.75">
      <c r="G160" t="s">
        <v>194</v>
      </c>
      <c r="H160">
        <v>1231301</v>
      </c>
      <c r="I160">
        <v>1471722</v>
      </c>
    </row>
    <row r="161" spans="7:9" ht="12.75">
      <c r="G161" t="s">
        <v>195</v>
      </c>
      <c r="H161">
        <f>H160*3/4+H164*1/4</f>
        <v>1226301.75</v>
      </c>
      <c r="I161">
        <f>I160*3/4+I164*1/4</f>
        <v>1463432</v>
      </c>
    </row>
    <row r="162" spans="7:9" ht="12.75">
      <c r="G162" t="s">
        <v>196</v>
      </c>
      <c r="H162">
        <f>H160*1/2+H164*1/2</f>
        <v>1221302.5</v>
      </c>
      <c r="I162">
        <f>I160*1/2+I164*1/2</f>
        <v>1455142</v>
      </c>
    </row>
    <row r="163" spans="7:9" ht="12.75">
      <c r="G163" t="s">
        <v>197</v>
      </c>
      <c r="H163">
        <f>H160*1/4+H164*3/4</f>
        <v>1216303.25</v>
      </c>
      <c r="I163">
        <f>I160*1/4+I164*3/4</f>
        <v>1446852</v>
      </c>
    </row>
    <row r="164" spans="7:9" ht="12.75">
      <c r="G164" t="s">
        <v>198</v>
      </c>
      <c r="H164">
        <v>1211304</v>
      </c>
      <c r="I164">
        <v>1438562</v>
      </c>
    </row>
    <row r="165" spans="7:9" ht="12.75">
      <c r="G165" t="s">
        <v>199</v>
      </c>
      <c r="H165">
        <f>H164*3/4+H168*1/4</f>
        <v>1195217.75</v>
      </c>
      <c r="I165">
        <f>I164*3/4+I168*1/4</f>
        <v>1430629</v>
      </c>
    </row>
    <row r="166" spans="7:9" ht="12.75">
      <c r="G166" t="s">
        <v>200</v>
      </c>
      <c r="H166">
        <f>H164*1/2+H168*1/2</f>
        <v>1179131.5</v>
      </c>
      <c r="I166">
        <f>I164*1/2+I168*1/2</f>
        <v>1422696</v>
      </c>
    </row>
    <row r="167" spans="7:9" ht="12.75">
      <c r="G167" t="s">
        <v>201</v>
      </c>
      <c r="H167">
        <f>H164*1/4+H168*3/4</f>
        <v>1163045.25</v>
      </c>
      <c r="I167">
        <f>I164*1/4+I168*3/4</f>
        <v>1414763</v>
      </c>
    </row>
    <row r="168" spans="7:9" ht="12.75">
      <c r="G168" t="s">
        <v>202</v>
      </c>
      <c r="H168">
        <v>1146959</v>
      </c>
      <c r="I168">
        <v>1406830</v>
      </c>
    </row>
    <row r="169" spans="7:9" ht="12.75">
      <c r="G169" t="s">
        <v>203</v>
      </c>
      <c r="H169">
        <f>H168*3/4+H172*1/4</f>
        <v>1143454.25</v>
      </c>
      <c r="I169">
        <f>I168*3/4+I172*1/4</f>
        <v>1401548.25</v>
      </c>
    </row>
    <row r="170" spans="7:9" ht="12.75">
      <c r="G170" t="s">
        <v>204</v>
      </c>
      <c r="H170">
        <f>H168*1/2+H172*1/2</f>
        <v>1139949.5</v>
      </c>
      <c r="I170">
        <f>I168*1/2+I172*1/2</f>
        <v>1396266.5</v>
      </c>
    </row>
    <row r="171" spans="7:9" ht="12.75">
      <c r="G171" t="s">
        <v>205</v>
      </c>
      <c r="H171">
        <f>H168*1/4+H172*3/4</f>
        <v>1136444.75</v>
      </c>
      <c r="I171">
        <f>I168*1/4+I172*3/4</f>
        <v>1390984.75</v>
      </c>
    </row>
    <row r="172" spans="7:9" ht="12.75">
      <c r="G172" t="s">
        <v>206</v>
      </c>
      <c r="H172">
        <v>1132940</v>
      </c>
      <c r="I172">
        <v>1385703</v>
      </c>
    </row>
    <row r="173" spans="7:9" ht="12.75">
      <c r="G173" t="s">
        <v>207</v>
      </c>
      <c r="H173">
        <f>H172*3/4+H176*1/4</f>
        <v>1131335.25</v>
      </c>
      <c r="I173">
        <f>I172*3/4+I176*1/4</f>
        <v>1385361.75</v>
      </c>
    </row>
    <row r="174" spans="7:9" ht="12.75">
      <c r="G174" t="s">
        <v>208</v>
      </c>
      <c r="H174">
        <f>H172*1/2+H176*1/2</f>
        <v>1129730.5</v>
      </c>
      <c r="I174">
        <f>I172*1/2+I176*1/2</f>
        <v>1385020.5</v>
      </c>
    </row>
    <row r="175" spans="7:9" ht="12.75">
      <c r="G175" t="s">
        <v>209</v>
      </c>
      <c r="H175">
        <f>H172*1/4+H176*3/4</f>
        <v>1128125.75</v>
      </c>
      <c r="I175">
        <f>I172*1/4+I176*3/4</f>
        <v>1384679.25</v>
      </c>
    </row>
    <row r="176" spans="7:9" ht="12.75">
      <c r="G176" t="s">
        <v>210</v>
      </c>
      <c r="H176">
        <v>1126521</v>
      </c>
      <c r="I176">
        <v>1384338</v>
      </c>
    </row>
    <row r="177" spans="7:9" ht="12.75">
      <c r="G177" t="s">
        <v>211</v>
      </c>
      <c r="H177">
        <f>H176*3/4+H180*1/4</f>
        <v>1127472.75</v>
      </c>
      <c r="I177">
        <f>I176*3/4+I180*1/4</f>
        <v>1384532.5</v>
      </c>
    </row>
    <row r="178" spans="7:9" ht="12.75">
      <c r="G178" t="s">
        <v>212</v>
      </c>
      <c r="H178">
        <f>H176*1/2+H180*1/2</f>
        <v>1128424.5</v>
      </c>
      <c r="I178">
        <f>I176*1/2+I180*1/2</f>
        <v>1384727</v>
      </c>
    </row>
    <row r="179" spans="7:9" ht="12.75">
      <c r="G179" t="s">
        <v>213</v>
      </c>
      <c r="H179">
        <f>H176*1/4+H180*3/4</f>
        <v>1129376.25</v>
      </c>
      <c r="I179">
        <f>I176*1/4+I180*3/4</f>
        <v>1384921.5</v>
      </c>
    </row>
    <row r="180" spans="7:9" ht="12.75">
      <c r="G180" t="s">
        <v>214</v>
      </c>
      <c r="H180">
        <v>1130328</v>
      </c>
      <c r="I180">
        <v>1385116</v>
      </c>
    </row>
    <row r="181" spans="7:9" ht="12.75">
      <c r="G181" t="s">
        <v>215</v>
      </c>
      <c r="H181">
        <f>H180*3/4+H184*1/4</f>
        <v>1143033.5</v>
      </c>
      <c r="I181">
        <f>I180*3/4+I184*1/4</f>
        <v>1391745.5</v>
      </c>
    </row>
    <row r="182" spans="7:9" ht="12.75">
      <c r="G182" t="s">
        <v>216</v>
      </c>
      <c r="H182">
        <f>H180*1/2+H184*1/2</f>
        <v>1155739</v>
      </c>
      <c r="I182">
        <f>I180*1/2+I184*1/2</f>
        <v>1398375</v>
      </c>
    </row>
    <row r="183" spans="7:9" ht="12.75">
      <c r="G183" t="s">
        <v>217</v>
      </c>
      <c r="H183">
        <f>H180*1/4+H184*3/4</f>
        <v>1168444.5</v>
      </c>
      <c r="I183">
        <f>I180*1/4+I184*3/4</f>
        <v>1405004.5</v>
      </c>
    </row>
    <row r="184" spans="7:9" ht="12.75">
      <c r="G184" t="s">
        <v>218</v>
      </c>
      <c r="H184">
        <v>1181150</v>
      </c>
      <c r="I184">
        <v>1411634</v>
      </c>
    </row>
    <row r="185" spans="7:9" ht="12.75">
      <c r="G185" s="8" t="s">
        <v>219</v>
      </c>
      <c r="H185" s="8">
        <f>H184*3/4+H188*1/4</f>
        <v>1181265.75</v>
      </c>
      <c r="I185" s="8">
        <f>I184*3/4+I188*1/4</f>
        <v>1417319.75</v>
      </c>
    </row>
    <row r="186" spans="7:9" ht="12.75">
      <c r="G186" s="8" t="s">
        <v>220</v>
      </c>
      <c r="H186" s="8">
        <f>H184*1/2+H188*1/2</f>
        <v>1181381.5</v>
      </c>
      <c r="I186" s="8">
        <f>I184*1/2+I188*1/2</f>
        <v>1423005.5</v>
      </c>
    </row>
    <row r="187" spans="7:9" ht="12.75">
      <c r="G187" s="8" t="s">
        <v>259</v>
      </c>
      <c r="H187" s="8">
        <f>H184*1/4+H188*3/4</f>
        <v>1181497.25</v>
      </c>
      <c r="I187" s="8">
        <f>I184*1/4+I188*3/4</f>
        <v>1428691.25</v>
      </c>
    </row>
    <row r="188" spans="7:9" ht="12.75">
      <c r="G188" s="8" t="s">
        <v>260</v>
      </c>
      <c r="H188" s="8">
        <f>B71</f>
        <v>1181613</v>
      </c>
      <c r="I188" s="8">
        <f>C71</f>
        <v>1434377</v>
      </c>
    </row>
    <row r="189" spans="7:9" ht="12.75">
      <c r="G189" s="8" t="s">
        <v>266</v>
      </c>
      <c r="H189" s="8">
        <f>H188*3/4+H192*1/4</f>
        <v>1170968.25</v>
      </c>
      <c r="I189" s="8">
        <f>I188*3/4+I192*1/4</f>
        <v>1432491.75</v>
      </c>
    </row>
    <row r="190" spans="7:9" ht="12.75">
      <c r="G190" s="8" t="s">
        <v>267</v>
      </c>
      <c r="H190" s="8">
        <f>H188*1/2+H192*1/2</f>
        <v>1160323.5</v>
      </c>
      <c r="I190" s="8">
        <f>I188*1/2+I192*1/2</f>
        <v>1430606.5</v>
      </c>
    </row>
    <row r="191" spans="7:9" ht="12.75">
      <c r="G191" s="8" t="s">
        <v>268</v>
      </c>
      <c r="H191" s="8">
        <f>H188*1/4+H192*3/4</f>
        <v>1149678.75</v>
      </c>
      <c r="I191" s="8">
        <f>I188*1/4+I192*3/4</f>
        <v>1428721.25</v>
      </c>
    </row>
    <row r="192" spans="7:9" ht="12.75">
      <c r="G192" s="8" t="s">
        <v>269</v>
      </c>
      <c r="H192">
        <f>B62</f>
        <v>1139034</v>
      </c>
      <c r="I192">
        <f>C62</f>
        <v>1426836</v>
      </c>
    </row>
    <row r="193" ht="12.75">
      <c r="G193" s="8" t="s">
        <v>270</v>
      </c>
    </row>
    <row r="194" ht="12.75">
      <c r="G194" s="8" t="s">
        <v>271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cociuba simona</cp:lastModifiedBy>
  <cp:lastPrinted>2005-01-21T17:15:24Z</cp:lastPrinted>
  <dcterms:created xsi:type="dcterms:W3CDTF">2003-08-06T16:03:35Z</dcterms:created>
  <dcterms:modified xsi:type="dcterms:W3CDTF">2005-01-21T19:46:00Z</dcterms:modified>
  <cp:category/>
  <cp:version/>
  <cp:contentType/>
  <cp:contentStatus/>
</cp:coreProperties>
</file>